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zaomlac-my.sharepoint.com/personal/kebersohn-khuvutlu_oldmutual_com/Documents/Documents/Annual Sustainability Report/2023/"/>
    </mc:Choice>
  </mc:AlternateContent>
  <xr:revisionPtr revIDLastSave="0" documentId="8_{35E97A95-D74F-46F5-82B5-418E80988921}" xr6:coauthVersionLast="47" xr6:coauthVersionMax="47" xr10:uidLastSave="{00000000-0000-0000-0000-000000000000}"/>
  <bookViews>
    <workbookView xWindow="-110" yWindow="-110" windowWidth="19420" windowHeight="11620" tabRatio="936" xr2:uid="{5C6B5817-030C-4BB7-A6CC-C821ED7158C0}"/>
  </bookViews>
  <sheets>
    <sheet name="Home Page" sheetId="1" r:id="rId1"/>
    <sheet name="GRI" sheetId="3" r:id="rId2"/>
    <sheet name="SASB" sheetId="27" r:id="rId3"/>
    <sheet name="TCFD" sheetId="5" r:id="rId4"/>
    <sheet name="JSE" sheetId="7" r:id="rId5"/>
    <sheet name="GHG emissions" sheetId="11" r:id="rId6"/>
    <sheet name="Responsible investment" sheetId="16" r:id="rId7"/>
    <sheet name="Human capital" sheetId="12" r:id="rId8"/>
    <sheet name="Remuneration" sheetId="28" r:id="rId9"/>
    <sheet name="Governance" sheetId="17" r:id="rId10"/>
    <sheet name="Ethics" sheetId="18" r:id="rId11"/>
    <sheet name="Compliance" sheetId="19" r:id="rId12"/>
    <sheet name="Data security and privacy" sheetId="21" r:id="rId13"/>
    <sheet name="Customers" sheetId="23" r:id="rId14"/>
    <sheet name="Intermediaries" sheetId="25" r:id="rId15"/>
    <sheet name="Communities" sheetId="14" r:id="rId16"/>
    <sheet name="Procurement" sheetId="24" r:id="rId17"/>
    <sheet name="Tax transparency" sheetId="26" r:id="rId18"/>
    <sheet name="Associations" sheetId="20" r:id="rId19"/>
    <sheet name="Policies" sheetId="22"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12" l="1"/>
  <c r="E32" i="26"/>
  <c r="E31" i="26"/>
  <c r="E30" i="26"/>
  <c r="E26" i="26"/>
  <c r="E25" i="26"/>
  <c r="E24" i="26"/>
  <c r="E23" i="26"/>
  <c r="E21" i="26"/>
  <c r="E18" i="26"/>
  <c r="E13" i="26"/>
  <c r="E22" i="26" s="1"/>
</calcChain>
</file>

<file path=xl/sharedStrings.xml><?xml version="1.0" encoding="utf-8"?>
<sst xmlns="http://schemas.openxmlformats.org/spreadsheetml/2006/main" count="2344" uniqueCount="1292">
  <si>
    <t>CONTENT</t>
  </si>
  <si>
    <t>NAVIGATION</t>
  </si>
  <si>
    <t>FRAMEWORKS</t>
  </si>
  <si>
    <t>GRI</t>
  </si>
  <si>
    <t>SASB</t>
  </si>
  <si>
    <t>TCFD</t>
  </si>
  <si>
    <t>JSE</t>
  </si>
  <si>
    <t>ESG DATA</t>
  </si>
  <si>
    <t>GHG emissions</t>
  </si>
  <si>
    <t>Responsible investment</t>
  </si>
  <si>
    <t>Human capital</t>
  </si>
  <si>
    <t>Remuneration</t>
  </si>
  <si>
    <t>Governance</t>
  </si>
  <si>
    <t>Ethics</t>
  </si>
  <si>
    <t>Compliance</t>
  </si>
  <si>
    <t>Data security and client privacy</t>
  </si>
  <si>
    <t>Customers</t>
  </si>
  <si>
    <t>Intermediaries</t>
  </si>
  <si>
    <t>Communities</t>
  </si>
  <si>
    <t>Procurement</t>
  </si>
  <si>
    <t>Tax transparency</t>
  </si>
  <si>
    <t>Associations</t>
  </si>
  <si>
    <t xml:space="preserve">Policies </t>
  </si>
  <si>
    <t xml:space="preserve">Global Reporting Initiative (GRI) Standards index </t>
  </si>
  <si>
    <t>Statement of use</t>
  </si>
  <si>
    <t>Old Mutual has reported the information cited in this GRI content index for the period 1 January to 31 December 2023 with reference to the GRI Standards.</t>
  </si>
  <si>
    <t>Key</t>
  </si>
  <si>
    <t xml:space="preserve">Integrated Report </t>
  </si>
  <si>
    <t xml:space="preserve">Old Mutual Limited Integrated Report </t>
  </si>
  <si>
    <t xml:space="preserve">Sustainability Report </t>
  </si>
  <si>
    <t>Old Mutual Limited Sustainability Report</t>
  </si>
  <si>
    <t>Corporate Governance Report</t>
  </si>
  <si>
    <t>Old Mutual Limited Corporate Governance Report</t>
  </si>
  <si>
    <t>Climate Report</t>
  </si>
  <si>
    <t>Old Mutual Climate Report</t>
  </si>
  <si>
    <t>Remuneration Report</t>
  </si>
  <si>
    <t xml:space="preserve">Old Mutual Limited Remuneration Report </t>
  </si>
  <si>
    <t>Tax Report</t>
  </si>
  <si>
    <t>Old Mutual Tax Transparency Report</t>
  </si>
  <si>
    <t>GRI Standard</t>
  </si>
  <si>
    <t>Disclosure title</t>
  </si>
  <si>
    <t>Disclosure response</t>
  </si>
  <si>
    <t>GRI 2: General Disclosures 2021</t>
  </si>
  <si>
    <t xml:space="preserve">GRI 2-1 </t>
  </si>
  <si>
    <t>Organizational details</t>
  </si>
  <si>
    <t>Old Mutual</t>
  </si>
  <si>
    <t>See: Integrated Report &gt; Overview of our business, pg 7</t>
  </si>
  <si>
    <t>See: Sustainability Report &gt; Overview of our business, pg 6</t>
  </si>
  <si>
    <t>GRI 2-2</t>
  </si>
  <si>
    <t>Entities included in the organization’s sustainability reporting</t>
  </si>
  <si>
    <t>GRI 2-3</t>
  </si>
  <si>
    <t>Reporting period, frequency and contact point</t>
  </si>
  <si>
    <t>1 January 2023 to 31 December 2023 
See: Sustainability Report &gt; About our report, pg 2</t>
  </si>
  <si>
    <t>GRI 2-4</t>
  </si>
  <si>
    <t>Restatements of information</t>
  </si>
  <si>
    <t>Restatements are indicated in the report.</t>
  </si>
  <si>
    <t>GRI 2-5</t>
  </si>
  <si>
    <t>External assurance</t>
  </si>
  <si>
    <t>See: Sustainability Report &gt; About our report, pg 2</t>
  </si>
  <si>
    <t>GRI 2-6</t>
  </si>
  <si>
    <t>Activities, value chain and other business relationships</t>
  </si>
  <si>
    <t>Old Mutual is a premium African financial services Group that offers a broad spectrum of financial solutions to retail and corporate customers across key market segments in 14 countries. 
See: Integrated Report &gt; Overview of our business, pg 7
See: Sustainability Report &gt; Overview of our business, pg 6</t>
  </si>
  <si>
    <t>GRI 2-7</t>
  </si>
  <si>
    <t>Employees</t>
  </si>
  <si>
    <t>See: Integrated Report &gt; Overview of our business, pg 7
See: Sustainability Report &gt; Overview of our business, pg 6
See: Sustainability Report &gt; Responsible to employees, pg 44</t>
  </si>
  <si>
    <t>See: Human Capital tab</t>
  </si>
  <si>
    <t>GRI 2-8</t>
  </si>
  <si>
    <t>Workers who are not employees</t>
  </si>
  <si>
    <t>GRI 2-9</t>
  </si>
  <si>
    <t>Governance structure and composition</t>
  </si>
  <si>
    <t>See: Corporate Governance Report &gt; Board responsibilities , pg 11
See: Corporate Governance Report &gt; Composition, tenure and skills, pg 20</t>
  </si>
  <si>
    <t xml:space="preserve">See: Governance tab </t>
  </si>
  <si>
    <t>GRI 2-10</t>
  </si>
  <si>
    <t>Nomination and selection of the highest governance body</t>
  </si>
  <si>
    <t>See: Corporate Governance Report &gt; Composition, tenure and skills, pg 20</t>
  </si>
  <si>
    <t>GRI 2-11</t>
  </si>
  <si>
    <t>Chair of the highest governance body</t>
  </si>
  <si>
    <t xml:space="preserve">See: Corporate Governance Report &gt; Leadership roles in the Group  </t>
  </si>
  <si>
    <t>GRI 2-12</t>
  </si>
  <si>
    <t>Role of the highest governance body in overseeing the management of impacts</t>
  </si>
  <si>
    <t>See: Corporate Governance Report &gt; Board responsibilities , pg 11
See: Sustainability Report &gt; Governing sustainability at Old Mutual , pg 14</t>
  </si>
  <si>
    <t>GRI 2-13</t>
  </si>
  <si>
    <t>Delegation of responsibility for managing impacts</t>
  </si>
  <si>
    <t>See: Corporate Governance Report &gt; Responsible Business committee, pg 39
See: Sustainability Report &gt; Governing sustainability at Old Mutual, pg 14</t>
  </si>
  <si>
    <t>GRI 2-14</t>
  </si>
  <si>
    <t>Role of the highest governance body in sustainability reporting</t>
  </si>
  <si>
    <t>GRI 2-15</t>
  </si>
  <si>
    <t>Conflicts of interest</t>
  </si>
  <si>
    <t>See: Corporate Governance Report &gt; Who we are, our governance philosophy and organisational ethics, pg 6</t>
  </si>
  <si>
    <t>See: Policies tab &gt; Conflicts of Interest and Gifts Policy</t>
  </si>
  <si>
    <t>GRI 2-16</t>
  </si>
  <si>
    <t>Communication of critical concerns</t>
  </si>
  <si>
    <t>See: Corporate Governance Report &gt; Board responsibilities, pg 11</t>
  </si>
  <si>
    <t>GRI 2-17</t>
  </si>
  <si>
    <t>Collective knowledge of the highest governance body</t>
  </si>
  <si>
    <t>See: Corporate Governance Report &gt; Composition, tenure and skills, pg 21</t>
  </si>
  <si>
    <t>GRI 2-18</t>
  </si>
  <si>
    <t>Evaluation of the performance of the highest governance body</t>
  </si>
  <si>
    <t>See: Corporate Governance Report &gt; Board effectiveness and training, pg 23</t>
  </si>
  <si>
    <t>GRI 2-19</t>
  </si>
  <si>
    <t>Remuneration policies</t>
  </si>
  <si>
    <t>See: Remuneration Report &gt; Remuneration policy, pg 14 and pg 20</t>
  </si>
  <si>
    <t>GRI 2-20</t>
  </si>
  <si>
    <t>Process to determine remuneration</t>
  </si>
  <si>
    <t>See: Remuneration Report &gt; Remuneration policy, pg 20</t>
  </si>
  <si>
    <t>GRI 2-21</t>
  </si>
  <si>
    <t>Annual total compensation ratio</t>
  </si>
  <si>
    <t>See: Remuneration Report &gt; Remuneration policy, pg 22
See: Sustainability Report &gt; Compensating employees fairly, pg 53</t>
  </si>
  <si>
    <t>GRI 2-22</t>
  </si>
  <si>
    <t>Statement on sustainable development strategy</t>
  </si>
  <si>
    <t>See: Integrated Report &gt; Sustainability, pg 12
See: Sustainability Report &gt; About our report, pg 8</t>
  </si>
  <si>
    <t>GRI 2-23</t>
  </si>
  <si>
    <t>Policy commitments</t>
  </si>
  <si>
    <t>GRI 2-24</t>
  </si>
  <si>
    <t>Embedding policy commitments</t>
  </si>
  <si>
    <t>See: Corporate Governance Report &gt; Responsible Business committee, pg 39</t>
  </si>
  <si>
    <t>GRI 2-25</t>
  </si>
  <si>
    <t>Processes to remediate negative impacts</t>
  </si>
  <si>
    <t xml:space="preserve">Old Mutual does not currently disclose against this indicator.
</t>
  </si>
  <si>
    <t>GRI 2-26</t>
  </si>
  <si>
    <t>Mechanisms for seeking advice and raising concerns</t>
  </si>
  <si>
    <t>See: Corporate Governance Report &gt; Who we are, our governance philosophy and organisational ethics, pg 5</t>
  </si>
  <si>
    <t>GRI 2-27</t>
  </si>
  <si>
    <t>Compliance with laws and regulations</t>
  </si>
  <si>
    <t>GRI 2-28</t>
  </si>
  <si>
    <t>Membership associations</t>
  </si>
  <si>
    <t>See: Associations tab</t>
  </si>
  <si>
    <t>GRI 2-29</t>
  </si>
  <si>
    <t>Approach to stakeholder engagement</t>
  </si>
  <si>
    <t>See: Integrated Report &gt; Our stakeholders and value creation, pg 31</t>
  </si>
  <si>
    <t>GRI 2-30</t>
  </si>
  <si>
    <t>Collective bargaining agreements</t>
  </si>
  <si>
    <t>See: Human capital tab</t>
  </si>
  <si>
    <t>GRI 3: Material Topics 2021</t>
  </si>
  <si>
    <t>GRI 3-1</t>
  </si>
  <si>
    <t xml:space="preserve"> Process to determine material topics</t>
  </si>
  <si>
    <t>See: Integrated Report &gt;  Materiality determination process, pg 2</t>
  </si>
  <si>
    <t>GRI 3-2</t>
  </si>
  <si>
    <t>List of material topics</t>
  </si>
  <si>
    <t>GRI 3-3</t>
  </si>
  <si>
    <t>Management of material topics</t>
  </si>
  <si>
    <t>GRI 201: Economic Performance 2016</t>
  </si>
  <si>
    <t xml:space="preserve">GRI 201-1 </t>
  </si>
  <si>
    <t>Direct economic value generated and distributed</t>
  </si>
  <si>
    <t>Partial disclosure
See: Tax transparency report &gt; At a glance, pg 7</t>
  </si>
  <si>
    <t>GRI 201-2</t>
  </si>
  <si>
    <t>Financial implications and other risks and opportunities due to climate change</t>
  </si>
  <si>
    <t>GRI 201-3</t>
  </si>
  <si>
    <t>Defined benefit plan obligations and other retirement plans</t>
  </si>
  <si>
    <t>GRI 201-4</t>
  </si>
  <si>
    <t>Financial assistance received from government</t>
  </si>
  <si>
    <t>GRI 202: Market Presence 2016</t>
  </si>
  <si>
    <t xml:space="preserve">GRI 202-1 </t>
  </si>
  <si>
    <t>Ratios of standard entry level wage by gender compared to local minimum wage</t>
  </si>
  <si>
    <t>GRI 202-2</t>
  </si>
  <si>
    <t>Proportion of senior management hired from the local community</t>
  </si>
  <si>
    <t>See: Employment Equity Report 2023</t>
  </si>
  <si>
    <t>GRI 203: Indirect Economic Impacts 2016</t>
  </si>
  <si>
    <t xml:space="preserve">GRI 203-1 </t>
  </si>
  <si>
    <t>Infrastructure investments and services supported</t>
  </si>
  <si>
    <t>See: Sustainability Report &gt; Responsible investment, pg 24</t>
  </si>
  <si>
    <t>GRI 203-2</t>
  </si>
  <si>
    <t>Significant indirect economic impacts</t>
  </si>
  <si>
    <t>See: Integrated Report &gt;  Operating context, pg 38</t>
  </si>
  <si>
    <t>GRI 204: Procurement Practices 2016</t>
  </si>
  <si>
    <t xml:space="preserve">GRI 204-1 </t>
  </si>
  <si>
    <t>Proportion of spending on local suppliers</t>
  </si>
  <si>
    <t>See: Sustainability Report &gt; Responsible to suppliers, pg 64</t>
  </si>
  <si>
    <t>GRI 205: Anti-corruption 2016</t>
  </si>
  <si>
    <t xml:space="preserve">GRI 205-1 </t>
  </si>
  <si>
    <t>Operations assessed for risks related to corruption</t>
  </si>
  <si>
    <t>GRI 205-2</t>
  </si>
  <si>
    <t>Communication and training about anti-corruption policies and procedures</t>
  </si>
  <si>
    <t>See: Corporate Governance Report &gt; Who we are, our governance philosophy and organisational ethics, pg 5
See: Sustainability Report &gt; Preventing financial crime, pg 70</t>
  </si>
  <si>
    <t>GRI 205-3</t>
  </si>
  <si>
    <t>Confirmed incidents of corruption and actions taken</t>
  </si>
  <si>
    <t>See: Sustainability Report &gt; Preventing financial crime, pg 70</t>
  </si>
  <si>
    <t>GRI 206: Anti-competitive Behavior 2016</t>
  </si>
  <si>
    <t xml:space="preserve">GRI 206-1 </t>
  </si>
  <si>
    <t>Legal actions for anti-competitive behavior, anti-trust, and monopoly practices</t>
  </si>
  <si>
    <t>GRI 207: Tax 2019</t>
  </si>
  <si>
    <t xml:space="preserve">GRI 207-1 </t>
  </si>
  <si>
    <t>Approach to tax</t>
  </si>
  <si>
    <t>See: Tax transparency report &gt; Tax philosophy and strategy, pg 9</t>
  </si>
  <si>
    <t>GRI 207-2</t>
  </si>
  <si>
    <t>Tax governance, control, and risk management</t>
  </si>
  <si>
    <t>See: Tax transparency report &gt; Tax governance and risk management, pg 12</t>
  </si>
  <si>
    <t>GRI 207-3</t>
  </si>
  <si>
    <t>Stakeholder engagement and management of concerns related to tax</t>
  </si>
  <si>
    <t>See: Tax transparency report &gt; Stakeholder engagement, pg 14</t>
  </si>
  <si>
    <t>GRI 207-4</t>
  </si>
  <si>
    <t>Country-by-country reporting</t>
  </si>
  <si>
    <t>See: Tax transparency report &gt; Tax by region, pg 21</t>
  </si>
  <si>
    <t>GRI 301: Materials 2016</t>
  </si>
  <si>
    <t>GRI 301-1</t>
  </si>
  <si>
    <t xml:space="preserve"> Materials used by weight or volume</t>
  </si>
  <si>
    <t>Not material to Old Mutual.</t>
  </si>
  <si>
    <t>GRI 301-2</t>
  </si>
  <si>
    <t>Recycled input materials used</t>
  </si>
  <si>
    <t>GRI 301-3</t>
  </si>
  <si>
    <t>Reclaimed products and their packaging materials</t>
  </si>
  <si>
    <t>GRI 302: Energy 2016</t>
  </si>
  <si>
    <t xml:space="preserve">GRI 302-1 </t>
  </si>
  <si>
    <t>Energy consumption within the organization</t>
  </si>
  <si>
    <t>See: Climate Report &gt; Group GHG emissions, pg 51</t>
  </si>
  <si>
    <t>See: GHG emissions tab</t>
  </si>
  <si>
    <t>GRI 302-2</t>
  </si>
  <si>
    <t>Energy consumption outside of the organization</t>
  </si>
  <si>
    <t>See: Climate Report &gt; Group GHG emissions, pg 51
See: Climate Report &gt; Group carbon emission reduction initiatives, pg 55</t>
  </si>
  <si>
    <t>GRI 302-3</t>
  </si>
  <si>
    <t>Energy intensity</t>
  </si>
  <si>
    <t>See: Climate Report &gt; Group GHG emissions, pg 52</t>
  </si>
  <si>
    <t>See GHG emissions tab</t>
  </si>
  <si>
    <t>GRI 302-4</t>
  </si>
  <si>
    <t>Reduction of energy consumption</t>
  </si>
  <si>
    <t>See: Climate Report &gt; Group GHG emissions, pg 51
See: Climate Report &gt; Group carbon emission reduction initiatives, pg 54</t>
  </si>
  <si>
    <t>GRI 302-5</t>
  </si>
  <si>
    <t>Reductions in energy requirements of products and services</t>
  </si>
  <si>
    <t>GRI 303: Water and Effluents 2018</t>
  </si>
  <si>
    <t xml:space="preserve">GRI 303-1 </t>
  </si>
  <si>
    <t>Interactions with water as a shared resource</t>
  </si>
  <si>
    <t>See: Climate Report &gt; Group carbon emission reduction initiatives, pg 54</t>
  </si>
  <si>
    <t>GRI 303-2</t>
  </si>
  <si>
    <t>Management of water discharge-related impacts</t>
  </si>
  <si>
    <t>See: Climate Report &gt; Group carbon emission reduction initiatives, pg 55</t>
  </si>
  <si>
    <t>GRI 303-3</t>
  </si>
  <si>
    <t>Water withdrawal</t>
  </si>
  <si>
    <t>GRI 303-4</t>
  </si>
  <si>
    <t>Water discharge</t>
  </si>
  <si>
    <t>GRI 303-5</t>
  </si>
  <si>
    <t>Water consumption</t>
  </si>
  <si>
    <t>GRI 304: Biodiversity 2016</t>
  </si>
  <si>
    <t>GRI 304-1</t>
  </si>
  <si>
    <t xml:space="preserve"> Operational sites owned, leased, managed in, or adjacent to, protected areas and areas of high biodiversity value outside protected areas</t>
  </si>
  <si>
    <t>GRI 304-2</t>
  </si>
  <si>
    <t>Significant impacts of activities, products and services on biodiversity</t>
  </si>
  <si>
    <t>GRI 304-3</t>
  </si>
  <si>
    <t>Habitats protected or restored</t>
  </si>
  <si>
    <t>GRI 304-4</t>
  </si>
  <si>
    <t>IUCN Red List species and national conservation list species with habitats in areas affected by operations</t>
  </si>
  <si>
    <t>GRI 305: Emissions 2016</t>
  </si>
  <si>
    <t xml:space="preserve">GRI 305-1 </t>
  </si>
  <si>
    <t>Direct (Scope 1) GHG emissions</t>
  </si>
  <si>
    <t>GRI 305-2</t>
  </si>
  <si>
    <t>Energy indirect (Scope 2) GHG emissions</t>
  </si>
  <si>
    <t>GRI 305-3</t>
  </si>
  <si>
    <t>Other indirect (Scope 3) GHG emissions</t>
  </si>
  <si>
    <t>GRI 305-4</t>
  </si>
  <si>
    <t>GHG emissions intensity</t>
  </si>
  <si>
    <t>GRI 305-5</t>
  </si>
  <si>
    <t>Reduction of GHG emissions</t>
  </si>
  <si>
    <t>GRI 305-6</t>
  </si>
  <si>
    <t>Emissions of ozone-depleting substances (ODS)</t>
  </si>
  <si>
    <t>GRI 305-7</t>
  </si>
  <si>
    <t>Nitrogen oxides (NOx), sulfur oxides (SOx), and other significant air emissions</t>
  </si>
  <si>
    <t>GRI 306: Waste 2020</t>
  </si>
  <si>
    <t xml:space="preserve">GRI 306-1 </t>
  </si>
  <si>
    <t>Waste generation and significant waste-related impacts</t>
  </si>
  <si>
    <t>GRI 306-2</t>
  </si>
  <si>
    <t>Management of significant waste-related impacts</t>
  </si>
  <si>
    <t>GRI 306-3</t>
  </si>
  <si>
    <t>Waste generated</t>
  </si>
  <si>
    <t xml:space="preserve">See: Climate Report &gt; Group metrics and targets  </t>
  </si>
  <si>
    <t>GRI 306-4</t>
  </si>
  <si>
    <t>Waste diverted from disposal</t>
  </si>
  <si>
    <t>GRI 306-5</t>
  </si>
  <si>
    <t>Waste directed to disposal</t>
  </si>
  <si>
    <t>GRI 308: Supplier Environmental Assessment 2016</t>
  </si>
  <si>
    <t xml:space="preserve">GRI 308-1 </t>
  </si>
  <si>
    <t>New suppliers that were screened using environmental criteria</t>
  </si>
  <si>
    <t>GRI 308-2</t>
  </si>
  <si>
    <t>Negative environmental impacts in the supply chain and actions taken</t>
  </si>
  <si>
    <t>GRI 401: Employment 2016</t>
  </si>
  <si>
    <t xml:space="preserve">GRI 401-1 </t>
  </si>
  <si>
    <t>New employee hires and employee turnover</t>
  </si>
  <si>
    <t>See: Sustainability Report &gt; Responsible to employees, pg 44</t>
  </si>
  <si>
    <t>GRI 401-2</t>
  </si>
  <si>
    <t>Benefits provided to full-time employees that are not provided to temporary or part-time employees</t>
  </si>
  <si>
    <t>See: Remuneration Report &gt; Remuneration Policy, pg 11</t>
  </si>
  <si>
    <t>GRI 401-3</t>
  </si>
  <si>
    <t>Parental leave</t>
  </si>
  <si>
    <t>See: Remuneration Report &gt; Remuneration Policy, pg 22</t>
  </si>
  <si>
    <t>GRI 402: Labor/Management Relations 2016</t>
  </si>
  <si>
    <t xml:space="preserve">GRI 402-1 </t>
  </si>
  <si>
    <t>Minimum notice periods regarding operational changes</t>
  </si>
  <si>
    <t>GRI 403: Occupational Health and Safety 2018</t>
  </si>
  <si>
    <t xml:space="preserve">GRI 403-1 </t>
  </si>
  <si>
    <t>Occupational health and safety management system</t>
  </si>
  <si>
    <t>GRI 403-2</t>
  </si>
  <si>
    <t>Hazard identification, risk assessment, and incident investigation</t>
  </si>
  <si>
    <t>GRI 403-3</t>
  </si>
  <si>
    <t>Occupational health services</t>
  </si>
  <si>
    <t>GRI 403-4</t>
  </si>
  <si>
    <t>Worker participation, consultation, and communication on occupational health and safety</t>
  </si>
  <si>
    <t>GRI 403-5</t>
  </si>
  <si>
    <t>Worker training on occupational health and safety</t>
  </si>
  <si>
    <t>GRI 403-6</t>
  </si>
  <si>
    <t>Promotion of worker health</t>
  </si>
  <si>
    <t>See: Sustainability Report &gt; Responsible to employees, pg 52</t>
  </si>
  <si>
    <t>GRI 403-7</t>
  </si>
  <si>
    <t>Prevention and mitigation of occupational health and safety impacts directly linked by business relationships</t>
  </si>
  <si>
    <t>GRI 403-8</t>
  </si>
  <si>
    <t>Workers covered by an occupational health and safety management system</t>
  </si>
  <si>
    <t>GRI 403-9</t>
  </si>
  <si>
    <t>Work-related injuries</t>
  </si>
  <si>
    <t>GRI 403-10</t>
  </si>
  <si>
    <t>Work-related ill health</t>
  </si>
  <si>
    <t>GRI 404: Training and Education 2016</t>
  </si>
  <si>
    <t xml:space="preserve">GRI 404-1 </t>
  </si>
  <si>
    <t>Average hours of training per year per employee</t>
  </si>
  <si>
    <t>GRI 404-2</t>
  </si>
  <si>
    <t>Programs for upgrading employee skills and transition assistance programs</t>
  </si>
  <si>
    <t>See: Sustainability Report &gt; Responsible to employees, pg 45</t>
  </si>
  <si>
    <t>GRI 404-3</t>
  </si>
  <si>
    <t>Percentage of employees receiving regular performance and career development reviews</t>
  </si>
  <si>
    <t>GRI 405: Diversity and Equal Opportunity 2016</t>
  </si>
  <si>
    <t xml:space="preserve">GRI 405-1 </t>
  </si>
  <si>
    <t>Diversity of governance bodies and employees</t>
  </si>
  <si>
    <t>GRI 405-2</t>
  </si>
  <si>
    <t>Ratio of basic salary and remuneration of women to men</t>
  </si>
  <si>
    <t>GRI 406: Non-discrimination 2016</t>
  </si>
  <si>
    <t xml:space="preserve">GRI 406-1 </t>
  </si>
  <si>
    <t>Incidents of discrimination and corrective actions taken</t>
  </si>
  <si>
    <t>GRI 407: Freedom of Association and Collective Bargaining 2016</t>
  </si>
  <si>
    <t xml:space="preserve">GRI 407-1 </t>
  </si>
  <si>
    <t>Operations and suppliers in which the right to freedom of association and collective bargaining may be at risk</t>
  </si>
  <si>
    <t>GRI 408: Child Labor 2016</t>
  </si>
  <si>
    <t xml:space="preserve">GRI 408-1 </t>
  </si>
  <si>
    <t>Operations and suppliers at significant risk for incidents of child labor</t>
  </si>
  <si>
    <t>GRI 409: Forced or Compulsory Labor 2016</t>
  </si>
  <si>
    <t xml:space="preserve">GRI 409-1 </t>
  </si>
  <si>
    <t>Operations and suppliers at significant risk for incidents of forced or compulsory labor</t>
  </si>
  <si>
    <t>GRI 410: Security Practices 2016</t>
  </si>
  <si>
    <t xml:space="preserve">GRI 410-1 </t>
  </si>
  <si>
    <t>Security personnel trained in human rights policies or procedures</t>
  </si>
  <si>
    <t>GRI 411: Rights of Indigenous Peoples 2016</t>
  </si>
  <si>
    <t xml:space="preserve">GRI 411-1 </t>
  </si>
  <si>
    <t>Incidents of violations involving rights of indigenous peoples</t>
  </si>
  <si>
    <t>GRI 413: Local Communities 2016</t>
  </si>
  <si>
    <t xml:space="preserve">GRI 413-1 </t>
  </si>
  <si>
    <t>Operations with local community engagement, impact assessments, and development programs</t>
  </si>
  <si>
    <t>GRI 413-2</t>
  </si>
  <si>
    <t>Operations with significant actual and potential negative impacts on local communities</t>
  </si>
  <si>
    <t>GRI 414: Supplier Social Assessment 2016</t>
  </si>
  <si>
    <t xml:space="preserve">GRI 414-1 </t>
  </si>
  <si>
    <t>New suppliers that were screened using social criteria</t>
  </si>
  <si>
    <t>GRI 414-2</t>
  </si>
  <si>
    <t>Negative social impacts in the supply chain and actions taken</t>
  </si>
  <si>
    <t>GRI 415: Public Policy 2016</t>
  </si>
  <si>
    <t>Political contributions</t>
  </si>
  <si>
    <t xml:space="preserve">See: Corporate Governance Report &gt; The Board and our stakeholders, pg 25
</t>
  </si>
  <si>
    <t>GRI 416: Customer Health and Safety 2016</t>
  </si>
  <si>
    <t xml:space="preserve">GRI 416-1 </t>
  </si>
  <si>
    <t>Assessment of the health and safety impacts of product and service categories</t>
  </si>
  <si>
    <t>GRI 416-2</t>
  </si>
  <si>
    <t>Incidents of non-compliance concerning the health and safety impacts of products and services</t>
  </si>
  <si>
    <t>GRI 417: Marketing and Labeling 2016</t>
  </si>
  <si>
    <t xml:space="preserve">GRI 417-1 </t>
  </si>
  <si>
    <t>Requirements for product and service information and labeling</t>
  </si>
  <si>
    <t>GRI 417-2</t>
  </si>
  <si>
    <t>Incidents of non-compliance concerning product and service information and labeling</t>
  </si>
  <si>
    <t>GRI 417-3</t>
  </si>
  <si>
    <t>Incidents of non-compliance concerning marketing communications</t>
  </si>
  <si>
    <t>GRI 418: Customer Privacy 2016</t>
  </si>
  <si>
    <t xml:space="preserve">GRI 418-1 </t>
  </si>
  <si>
    <t>Substantiated complaints concerning breaches of customer privacy and losses of customer data</t>
  </si>
  <si>
    <t>Sustainability Accounting Standards Board (SASB) index</t>
  </si>
  <si>
    <t xml:space="preserve">Responsible Investment Report </t>
  </si>
  <si>
    <t>Responsible Investment Report</t>
  </si>
  <si>
    <t>INDUSTRY STANDARDS: ASSET MANAGEMENT AND CUSTODY ACTIVITIES, INSURANCE, INVESTMENT BANKING AND BROKERAGE</t>
  </si>
  <si>
    <t>Code</t>
  </si>
  <si>
    <t>Accounting metric</t>
  </si>
  <si>
    <t>INDUSTRY STANDARDS: ASSET MANAGEMENT AND CUSTODY ACTIVITIES</t>
  </si>
  <si>
    <t>Sustainability Disclosure Topics and  Metrics</t>
  </si>
  <si>
    <t>FN-AC-270a.1</t>
  </si>
  <si>
    <t>(1) Number and (2) percentage of licensed employees and identified decision-makers with a record of investment-related investigations, consumer-initiated complaints, private civil litigations, or other regulatory proceedings</t>
  </si>
  <si>
    <t>Old Mutual does not currently disclose against this indicator.</t>
  </si>
  <si>
    <t>FN-AC-270a.2</t>
  </si>
  <si>
    <t>Total amount of monetary losses as a result of legal proceedings associated with marketing and communication of financial product-related information to new and returning customers</t>
  </si>
  <si>
    <t>FN-AC-270a.3</t>
  </si>
  <si>
    <t>Description of approach to informing customers about products and services</t>
  </si>
  <si>
    <t>See: See: Sustainability Report &gt; Responsible to customers, pg 41</t>
  </si>
  <si>
    <t>FN-AC-330a.1</t>
  </si>
  <si>
    <t>Percentage of (1) gender and (2) diversity group representation for (a) executive management, (b) non-executive management, (c) professionals, and (d) all other employees</t>
  </si>
  <si>
    <t>FN-AC-410a.1</t>
  </si>
  <si>
    <t>Amount of assets under management, by asset class, that employ (1) integration of environmental, social, and governance (ESG) issues, (2) sustainability themed investing and (3) screening</t>
  </si>
  <si>
    <t>See: Responsible Investment Report &gt; Our approach to being responsible investors, pg 13</t>
  </si>
  <si>
    <t>See: Sustainability Report &gt; Responsible investment, pg 18</t>
  </si>
  <si>
    <t>FN-AC-410a.2</t>
  </si>
  <si>
    <t>Description of approach to incorporation of environmental, social and governance (ESG) factors in investment or wealth management processes and strategies</t>
  </si>
  <si>
    <t>See: Responsible Investment Report &gt; Integrating ESG into our investment engine, pg 37</t>
  </si>
  <si>
    <t>FN-AC-410a.3</t>
  </si>
  <si>
    <t>Description of proxy voting and investee engagement policies and procedures</t>
  </si>
  <si>
    <t>See: Responsible Investment Report &gt; Thematic outcomes-based stewardship, pg 63</t>
  </si>
  <si>
    <t>See: Sustainability Report &gt; Responsible investment, pg 21</t>
  </si>
  <si>
    <t>FN-AC-410b.1</t>
  </si>
  <si>
    <t>Absolute gross financed emissions, disaggregated by (1) Scope 1, (2) Scope 2 and (3) Scope 3</t>
  </si>
  <si>
    <t>See: Responsible Investment Report &gt; Integrating ESG into our investment engine, pg 43</t>
  </si>
  <si>
    <t>See: Climate Report &gt; Carbon metrics, pg 60</t>
  </si>
  <si>
    <t>FN-AC-410b.2</t>
  </si>
  <si>
    <t>Total amount of assets under management (AUM) included in the financed emissions disclosure</t>
  </si>
  <si>
    <t>FN-AC-410b.3</t>
  </si>
  <si>
    <t>Percentage of total assets under management (AUM) included in the financed emissions calculation</t>
  </si>
  <si>
    <t>FN-AC-410b.4</t>
  </si>
  <si>
    <t>Description of the methodology used to calculate financed emissions</t>
  </si>
  <si>
    <t>FN-AC-510a.1</t>
  </si>
  <si>
    <t>Total amount of monetary losses as a result of legal proceedings associated with fraud, insider trading, antitrust, anticompetitive behaviour, market manipulation, malpractice, or other related financial industry laws or regulations</t>
  </si>
  <si>
    <t>FN-AC-510a.2</t>
  </si>
  <si>
    <t>Description of whistleblower policies and procedures</t>
  </si>
  <si>
    <t>See: Policies tab &gt; Protected Disclosures Procedures (Whistleblowing Arrangements)</t>
  </si>
  <si>
    <t>Sustainability Disclosure Topics and Accounting Metrics</t>
  </si>
  <si>
    <t>FN-AC-000.A</t>
  </si>
  <si>
    <t>Total assets under management (AUM)</t>
  </si>
  <si>
    <t>See: Responsible investment tab</t>
  </si>
  <si>
    <t>FN-AC-000.B</t>
  </si>
  <si>
    <t>Total assets under custody and supervision</t>
  </si>
  <si>
    <t>INDUSTRY STANDARDS: INSURANCE</t>
  </si>
  <si>
    <t>Total amount of monetary losses as a result of legal proceedings associated with marketing and communication of insurance product-related information to new and returning customers</t>
  </si>
  <si>
    <t>Complaints-to-claims ratio</t>
  </si>
  <si>
    <t>See: Customers tab</t>
  </si>
  <si>
    <t>Customer retention rate</t>
  </si>
  <si>
    <t>FN-AC-270a.4</t>
  </si>
  <si>
    <t>Description of approach to informing customers about products</t>
  </si>
  <si>
    <t>FN-IN-410a.2</t>
  </si>
  <si>
    <t>Description of approach to incorporation of environmental, social and governance (ESG) factors in investment management processes and strategies</t>
  </si>
  <si>
    <t>FN-IN-410b.1</t>
  </si>
  <si>
    <t>Net premiums written related to energy efficiency and low carbon technology</t>
  </si>
  <si>
    <t>FN-IN-410b.2</t>
  </si>
  <si>
    <t>Discussion of products or product features that incentivise health, safety or environmentally responsible actions or behaviours</t>
  </si>
  <si>
    <t>See: See: Sustainability Report &gt; Responsible to customers, pg 37</t>
  </si>
  <si>
    <t>FN-IN-410c.1</t>
  </si>
  <si>
    <t>FN-IN-410c.2</t>
  </si>
  <si>
    <t>Gross exposure for each industry by asset class</t>
  </si>
  <si>
    <t>FN-IN-410c.3</t>
  </si>
  <si>
    <t>Percentage of gross exposure included in the financed emissions calculation</t>
  </si>
  <si>
    <t>FN-IN-410c.4</t>
  </si>
  <si>
    <t>FN-IN-450a.1</t>
  </si>
  <si>
    <t>Probable Maximum Loss (PML) of insured products from weather-related natural catastrophes</t>
  </si>
  <si>
    <t>FN-IN-450a.2</t>
  </si>
  <si>
    <t xml:space="preserve">Total amount of monetary losses attributable to insurance pay-outs from (1) modelled natural catastrophes and (2) non-modelled natural catastrophes, by type of event and geographical segment (net and gross of reinsurance) </t>
  </si>
  <si>
    <t>FN-IN-450a.3</t>
  </si>
  <si>
    <t>Description of approach to incorporation of environmental risks into (1) the underwriting process for individual contracts and (2) the management of entity-level risks and capital adequacy</t>
  </si>
  <si>
    <t>FN-IN-550a.1</t>
  </si>
  <si>
    <t>Exposure to derivative instruments by category: (1) total exposure to noncentrally cleared derivatives, (2) total fair value of acceptable collateral posted with a central clearinghouse, and (3) total exposure to centrally cleared derivatives</t>
  </si>
  <si>
    <t>FN-IN-550a.2</t>
  </si>
  <si>
    <t>Total fair value of securities lending collateral assets</t>
  </si>
  <si>
    <t>FN-IN-550a.3</t>
  </si>
  <si>
    <t>Description of approach to managing capital- and liquidity-related risks associated with systemic non-insurance activities</t>
  </si>
  <si>
    <t>FN-IN-000.A</t>
  </si>
  <si>
    <t>Number of policies in force, by segment: (1) property and casualty, (2) life, (3) assumed reinsurance</t>
  </si>
  <si>
    <t>INDUSTRY STANDARDS: INVESTMENT BANKING AND BROKERAGE</t>
  </si>
  <si>
    <t>FN-IB-330a.1</t>
  </si>
  <si>
    <t>FN-IB-410a.1</t>
  </si>
  <si>
    <t>Revenue from (1) underwriting, (2) advisory and (3) securitisation transactions incorporating integration of environmental, social and governance (ESG) factors, by industry</t>
  </si>
  <si>
    <t>FN-IB-410a.2</t>
  </si>
  <si>
    <t>(1) Number and (2) total value of investments and loans incorporating integration of environmental, social and governance (ESG) factors, by industry</t>
  </si>
  <si>
    <t>FN-IB-410a.3</t>
  </si>
  <si>
    <t>Description of approach to incorporation of environmental, social and governance (ESG) factors in investment banking and brokerage activities</t>
  </si>
  <si>
    <t>FN-IB-510a.1</t>
  </si>
  <si>
    <t xml:space="preserve">Total amount of monetary losses as a result of legal proceedings associated with fraud, insider trading, antitrust, anticompetitive behaviour, market manipulation, malpractice, or other related
financial industry laws or regulations </t>
  </si>
  <si>
    <t>FN-IB-510a.2</t>
  </si>
  <si>
    <t>FN-IB-510b.1</t>
  </si>
  <si>
    <t>FN-IB-510b.2</t>
  </si>
  <si>
    <t>Number of mediation and arbitration cases associated with professional integrity, including duty of care, by party</t>
  </si>
  <si>
    <t>FN-IB-510b.3</t>
  </si>
  <si>
    <t>Total amount of monetary losses as a result of legal proceedings associated with professional integrity, including duty of care</t>
  </si>
  <si>
    <t>FN-IB-510b.4</t>
  </si>
  <si>
    <t>Description of approach to ensuring professional integrity, including duty of care</t>
  </si>
  <si>
    <t>FN-IB-550a.1</t>
  </si>
  <si>
    <t>Global Systemically Important Bank (GSIB) score, by category</t>
  </si>
  <si>
    <t>FN-IB-550a.2</t>
  </si>
  <si>
    <t>Description of approach to integrate results of mandatory and voluntary stress tests into capital adequacy planning, longterm corporate strategy, and other business activities</t>
  </si>
  <si>
    <t>FN-IB-550b.1</t>
  </si>
  <si>
    <t xml:space="preserve">Percentage of total remuneration that is variable for Material Risk Takers (MRTs) </t>
  </si>
  <si>
    <t>See: Remuneration Report &gt; Remuneration Policy, pg 14</t>
  </si>
  <si>
    <t>FN-IB-550b.2</t>
  </si>
  <si>
    <t>Percentage of variable remuneration of Material Risk Takers (MRTs) to which malus or clawback provisions were applied</t>
  </si>
  <si>
    <t>FN-IB-550b.3</t>
  </si>
  <si>
    <t>Discussion of policies around supervision, control, and validation of traders’ pricing of Level 3 assets and liabilities</t>
  </si>
  <si>
    <t>FN-IB-000.A</t>
  </si>
  <si>
    <t>(1) Number and (2) value of (a) underwriting, (b) advisory, and (c) securitisation transactions</t>
  </si>
  <si>
    <t>FN-IB-000.B</t>
  </si>
  <si>
    <t>(1) Number and (2) value of proprietary investments and
loans by sector</t>
  </si>
  <si>
    <t>FN-IB-000.C</t>
  </si>
  <si>
    <t>(1) Number and (2) value of market making transactions in (a) fixed income, (b) equity, (c) currency, (d) derivatives, and (e) commodity products</t>
  </si>
  <si>
    <t>Task Force for Climate-Related Financial Disclosures (TCFD)</t>
  </si>
  <si>
    <t>Recommended disclosure</t>
  </si>
  <si>
    <t>Indicator</t>
  </si>
  <si>
    <t>Guidance and response</t>
  </si>
  <si>
    <t>GUIDANCE FOR ALL SECTORS</t>
  </si>
  <si>
    <t>a) Describe the board’s oversight of climate-related risks and opportunities.</t>
  </si>
  <si>
    <t>In describing the board’s oversight of climate-related issues, organizations should consider including a discussion of the following:
- processes and frequency by which the board and/or board committees (e.g., audit, risk, or other committees) are informed about climate-related issues
- whether the board and/or board committees consider climate-related issues when reviewing and guiding strategy, major plans of action, risk management policies, annual budgets, and business plans as well
as setting the organization’s performance objectives, monitoring implementation and performance, and overseeing major capital expenditures, acquisitions, and divestitures
- how the board monitors and oversees progress against goals and targets for addressing climate-related issues</t>
  </si>
  <si>
    <t xml:space="preserve">See: Climate Report &gt; Group governance, pg 16
</t>
  </si>
  <si>
    <t>b) Describe management’s role in assessing and managing climate-related risks and opportunities.</t>
  </si>
  <si>
    <t>In describing management’s role related to the assessment and management of climate-related issues, organizations should consider including the following information:
- whether the organization has assigned climate-related responsibilities to management-level positions or committees; and, if so, whether such management positions or committees report to the board or a committee of the board and whether those responsibilities include assessing and/or managing climate-related issues
- a description of the associated organizational structure(s)
- processes by which management is informed about climate-related issues; and
- how management (through specific positions and/or management committees) monitors climate-related issues.</t>
  </si>
  <si>
    <t>See: Climate Report &gt; Group governance, pg 16</t>
  </si>
  <si>
    <t>Strategy</t>
  </si>
  <si>
    <t>a) Describe the climate-related risks and opportunities the organization has identified over the short, medium, and long term.</t>
  </si>
  <si>
    <t>Organizations should provide the following information: 
‒ a description of what they consider to be the relevant short-, medium-, and longterm time horizons, taking into consideration the useful life of the organization’s assets or infrastructure and the fact that climate-related issues often manifest themselves over the medium and longer terms; 
‒ a description of the specific climate-related issues potentially arising in each time horizon (short, medium, and long term) that could have a material financial impact on the organization; and 
‒ a description of the process(es) used to determine which risks and opportunities could have a material financial impact on the organization. 
Organizations should consider providing a description of their risks and opportunities by sector and/or geography, as appropriate. In describing climate-related issues.</t>
  </si>
  <si>
    <t>See: Climate Report &gt; Group strategy, pg 27</t>
  </si>
  <si>
    <t>b) Describe the impact of climate-related risks and opportunities on the organization’s businesses, strategy, and financial planning.</t>
  </si>
  <si>
    <t>Building on recommended disclosure (a), organizations should discuss how identified climate-related issues have affected their businesses, strategy, and financial planning. Organizations should consider including the impact on their businesses, strategy, and financial planning in the following areas: 
‒ Products and services 
‒ Supply chain and/or value chain 
‒ Adaptation and mitigation activities 
‒ Investment in research and development 
‒ Operations (including types of operations and location of facilities) 
‒ Acquisitions or divestments 
‒ Access to capital 
Organizations should describe how climate-related issues serve as an input to their financial planning process, the time period(s) used, and how these risks and opportunities are prioritized. 
Organizations’ disclosures should reflect a holistic picture of the interdependencies among the factors that affect their ability to create value over time. Organizations should describe the impact of climate-related issues on their financial performance (e.g., revenues, costs) and financial position (e.g., assets, liabilities). If climate-related scenarios were used to inform the organization’s strategy and financial planning, such scenarios should be described.
Organizations that have made GHG emissions reduction commitments, operate in jurisdictions that have made such commitments, or have agreed to meet investor expectations regarding GHG emissions reductions should describe their plans for transitioning to a low-carbon economy, which could include GHG emissions targets and specific activities intended to reduce GHG emissions in their operations and value chain or to otherwise support the transition.25</t>
  </si>
  <si>
    <t>See: Climate Report &gt; Scoring and disclosure of climate-related risks and opportunities, pg 27</t>
  </si>
  <si>
    <t>c) Describe the resilience of the organization’s strategy, taking into consideration different climate-related scenarios, including a 2°C or lower scenario.</t>
  </si>
  <si>
    <t>Organizations should describe how resilient their strategies are to climate-related risks and opportunities, taking into consideration a transition to a low-carbon economy consistent with a 2°C or lower scenario and, where relevant to the organization, scenarios consistent with increased physical climate-related risks.26 Organizations should consider discussing: 
‒ where they believe their strategies may be affected by climate-related risks and opportunities; 
‒ how their strategies might change to address such potential risks and opportunities;
 ‒ the potential impact of climate-related issues on financial performance (e.g., revenues, costs) and financial position (e.g., assets, liabilities); and 
‒ the climate-related scenarios and associated time horizon(s) considered. 
Refer to Section D in the Task Force’s report for information on applying scenarios to forward-looking analysis.</t>
  </si>
  <si>
    <t>See: Climate Report &gt; Scenario planning for climate resilience, pg 30</t>
  </si>
  <si>
    <t>Risk Management</t>
  </si>
  <si>
    <t>a) Describe the organization’s processes for identifying and assessing climate-related risks.</t>
  </si>
  <si>
    <t>Organizations should describe their risk management processes for identifying and assessing climate-related risks. An important aspect of this description is how organizations determine the relative significance of climate-related risks in relation to other risks. Organizations should describe whether they consider existing and emerging regulatory requirements related to climate change (e.g., limits on emissions) as well as other relevant factors considered. Organizations should also consider disclosing the following:
 ‒ processes for assessing the potential size and scope of identified climate-related risks and 
‒ definitions of risk terminology used or references to existing risk classification frameworks used.</t>
  </si>
  <si>
    <t>See: Climate Report &gt; Applying our risk management framework to climate change risk, pg  21
See: Climate Report &gt; Assessing climate-related risks, pg 24</t>
  </si>
  <si>
    <t>b) Describe the organization’s processes for managing climate-related risks.</t>
  </si>
  <si>
    <t xml:space="preserve">Organizations should describe their processes for managing climate-related risks, including how they make decisions to mitigate, transfer, accept, or control those risks. In addition, organizations should describe their processes for prioritizing climate-related risks, including how materiality determinations are made within their organizations. </t>
  </si>
  <si>
    <t>See: Climate Report &gt; Identifying climate change as an investment risk, pg 23</t>
  </si>
  <si>
    <t>c) Describe how processes for identifying, assessing, and managing climate-related risks are integrated into the organization’s overall risk management.</t>
  </si>
  <si>
    <t>Organizations should describe how their processes for identifying, assessing, and managing climate-related risks are integrated into their overall risk management.</t>
  </si>
  <si>
    <t>Metrics and Targets</t>
  </si>
  <si>
    <t>a) Disclose the metrics used by the organization to assess climate-related risks and opportunities in line with its strategy and risk management process.</t>
  </si>
  <si>
    <t>Organizations should provide the key metrics used to measure and manage climate related risks and opportunities, as well as metrics consistent with the cross-industry, climate-related metric categories. 30 Organizations should consider including metrics on climate-related risks associated with water, energy, land use, and waste management where relevant and applicable. 
Where climate-related issues are material, organizations should consider describing whether and how related performance metrics are incorporated into remuneration policies. 
Where relevant, organizations should provide their internal carbon prices as well as climate-related opportunity metrics such as revenue from products and services designed for a low-carbon economy. 
Metrics should be provided for historical periods to allow for trend analysis. Where appropriate, organizations should consider providing forward-looking metrics for the cross-industry, climate-related metric categories described in Table A2.1 (p. 79), consistent with their business or strategic planning time horizons. In addition, where not apparent, organizations should provide a description of the methodologies used to calculate or estimate climate-related metrics.</t>
  </si>
  <si>
    <t>b) Disclose Scope 1, Scope 2, and, if appropriate, Scope 3 greenhouse gas (GHG) emissions, and the related risks.</t>
  </si>
  <si>
    <t>Organizations should provide their Scope 1 and Scope 2 GHG emissions independent of a materiality assessment, and, if appropriate, Scope 3 GHG emissions and the related risks. All organizations should consider disclosing Scope 3 GHG emissions. 
GHG emissions should be calculated in line with the GHG Protocol methodology to allow for aggregation and comparability across organizations and jurisdictions. As appropriate, organizations should consider providing related, generally accepted industry-specific GHG efficiency ratios.
GHG emissions and associated metrics should be provided for historical periods to allow for trend analysis. In addition, where not apparent, organizations should provide a description of the methodologies used to calculate or estimate the metrics.</t>
  </si>
  <si>
    <t>c) Describe the targets used by the organization to manage climate-related risks and opportunities and performance against targets.</t>
  </si>
  <si>
    <t>Organizations should describe their key climate-related targets such as those related to GHG emissions, water usage, energy usage, etc., in line with the cross-industry, climate related metric categories, where relevant, and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low-carbon economy. 
In describing their targets, organizations should consider including the following: 
‒ whether the target is absolute or intensity based; 
‒ time frames over which the target applies; 
‒ base year from which progress is measured; and 
‒ key performance indicators used to assess progress against targets. 
Organizations disclosing medium-term or long-term targets should also disclose associated interim targets in aggregate or by business line, where available. 
Where not apparent, organizations should provide a description of the methodologies used to calculate targets and measures.</t>
  </si>
  <si>
    <t>GUIDANCE FOR INSURANCE COMPANIES</t>
  </si>
  <si>
    <t>a) see guidance for all sectors</t>
  </si>
  <si>
    <t>b) see guidance for all sectors</t>
  </si>
  <si>
    <r>
      <rPr>
        <b/>
        <sz val="9"/>
        <rFont val="Century Gothic"/>
        <family val="2"/>
      </rPr>
      <t xml:space="preserve">Supplemental Guidance for Insurance Companies </t>
    </r>
    <r>
      <rPr>
        <sz val="9"/>
        <rFont val="Century Gothic"/>
        <family val="2"/>
      </rPr>
      <t xml:space="preserve">
Describe the potential impacts of climate-related risks and opportunities as well as provide supporting quantitative information where available, on core businesses, products, and services, including: 
- information at the business division, sector, or geography levels; 
- how the potential impacts influence client or broker selection; and 
- whether specific climate-related products or competencies are under development, such as insurance of green infrastructure, specialty climate-related risk advisory services, and climate-related client engagement.</t>
    </r>
  </si>
  <si>
    <r>
      <rPr>
        <b/>
        <sz val="9"/>
        <rFont val="Century Gothic"/>
        <family val="2"/>
      </rPr>
      <t xml:space="preserve">Supplemental Guidance for Insurance Companies </t>
    </r>
    <r>
      <rPr>
        <sz val="9"/>
        <rFont val="Century Gothic"/>
        <family val="2"/>
      </rPr>
      <t xml:space="preserve">
Insurance companies that perform climate-related scenario analysis on their underwriting activities should provide the following information: 
‒ description of the climate-related scenarios used, including the critical input parameters, assumptions and considerations, and analytical choices. In addition to a 2°C scenario, insurance companies with substantial exposure to weather-related perils should consider using a greater than 2°C scenario to account for physical effects of climate change and 
‒ time frames used for the climate-related scenarios, including short-, medium-, and long-term milestones.</t>
    </r>
  </si>
  <si>
    <r>
      <rPr>
        <b/>
        <sz val="9"/>
        <rFont val="Century Gothic"/>
        <family val="2"/>
      </rPr>
      <t xml:space="preserve">Supplemental Guidance for Insurance Companies </t>
    </r>
    <r>
      <rPr>
        <sz val="9"/>
        <rFont val="Century Gothic"/>
        <family val="2"/>
      </rPr>
      <t xml:space="preserve">
Describe the processes for identifying and assessing climate-related risks on re-/insurance portfolios by geography, business division, or product segments, including the following risks:
‒ physical risks from changing frequencies and intensities of weather related perils;
‒ transition risks resulting from a reduction in insurable interest due to a decline in value, changing energy costs, or implementation of carbon regulation; and
‒ liability risks that could intensify due to a possible increase in litigation.</t>
    </r>
  </si>
  <si>
    <t>See: Climate Report &gt; Group risk management, pg  20</t>
  </si>
  <si>
    <r>
      <rPr>
        <b/>
        <sz val="9"/>
        <rFont val="Century Gothic"/>
        <family val="2"/>
      </rPr>
      <t xml:space="preserve">Supplemental Guidance for Insurance Companies </t>
    </r>
    <r>
      <rPr>
        <sz val="9"/>
        <rFont val="Century Gothic"/>
        <family val="2"/>
      </rPr>
      <t xml:space="preserve">
Describe key tools or instruments, such as risk models, used to manage climate-related risks in relation to product development and pricing.
Describe the range of climate-related events considered and how the risks generated by the rising propensity and severity of such events are managed.</t>
    </r>
  </si>
  <si>
    <t xml:space="preserve">See: Climate Report &gt; Old Mutual Insure scenario analysis, pg  32
</t>
  </si>
  <si>
    <t>c) see guidance for all sectors</t>
  </si>
  <si>
    <t>See: Climate Report &gt; Applying our risk management framework to climate change risk, pg  21</t>
  </si>
  <si>
    <t>Metrics and targets</t>
  </si>
  <si>
    <t>a) Disclose the metrics used by the organization to assess climate-related risks and opportunities in line with its strategy and risk management process</t>
  </si>
  <si>
    <r>
      <rPr>
        <b/>
        <sz val="9"/>
        <color rgb="FF000000"/>
        <rFont val="Century Gothic"/>
      </rPr>
      <t xml:space="preserve">Supplemental Guidance for Insurance Companies 
</t>
    </r>
    <r>
      <rPr>
        <sz val="9"/>
        <color rgb="FF000000"/>
        <rFont val="Century Gothic"/>
      </rPr>
      <t>Insurance companies should provide aggregated risk exposure to weather-related catastrophes of their property business (i.e., annual aggregated expected losses from weather-related catastrophes) by relevant jurisdiction. 
Insurance companies should describe the extent to which their insurance underwriting activities, where relevant, are aligned with a well below 2°C scenario, using whichever approach or metrics best suit their organizational context or capabilities. Insurance companies should also indicate which insurance underwriting activities (e.g., lines of business) are included.</t>
    </r>
  </si>
  <si>
    <r>
      <rPr>
        <b/>
        <sz val="9"/>
        <rFont val="Century Gothic"/>
        <family val="2"/>
      </rPr>
      <t xml:space="preserve">Supplemental Guidance for Insurance Companies </t>
    </r>
    <r>
      <rPr>
        <sz val="9"/>
        <rFont val="Century Gothic"/>
        <family val="2"/>
      </rPr>
      <t xml:space="preserve">
Insurance companies should disclose weighted average carbon intensity or GHG emissions associated with commercial property and specialty lines of business where data and methodologies allow. </t>
    </r>
  </si>
  <si>
    <t>GUIDANCE FOR ASSET OWNERS</t>
  </si>
  <si>
    <r>
      <rPr>
        <b/>
        <sz val="9"/>
        <rFont val="Century Gothic"/>
        <family val="2"/>
      </rPr>
      <t>Supplemental Guidance for Asset Owners</t>
    </r>
    <r>
      <rPr>
        <sz val="9"/>
        <rFont val="Century Gothic"/>
        <family val="2"/>
      </rPr>
      <t xml:space="preserve">
How climate-related risks and opportunities are factored into relevant investment strategies. This could be described from the perspective of the total fund or investment strategy or individual investment strategies for various asset classes.</t>
    </r>
  </si>
  <si>
    <t>See: Climate Report &gt; Climate change risk integrated into investment decision making, pg 41</t>
  </si>
  <si>
    <r>
      <rPr>
        <b/>
        <sz val="9"/>
        <rFont val="Century Gothic"/>
        <family val="2"/>
      </rPr>
      <t>Supplemental Guidance for Asset Owners</t>
    </r>
    <r>
      <rPr>
        <sz val="9"/>
        <rFont val="Century Gothic"/>
        <family val="2"/>
      </rPr>
      <t xml:space="preserve">
Asset owners that perform scenario analysis should provide a discussion of how climate-related scenarios are used, such as to inform investments in specific assets.</t>
    </r>
  </si>
  <si>
    <t>See: Climate Report &gt; Integrating climate change objectives into investment portfolios, pg 42</t>
  </si>
  <si>
    <r>
      <rPr>
        <b/>
        <sz val="9"/>
        <rFont val="Century Gothic"/>
        <family val="2"/>
      </rPr>
      <t>Supplemental Guidance for Asset Owners</t>
    </r>
    <r>
      <rPr>
        <sz val="9"/>
        <rFont val="Century Gothic"/>
        <family val="2"/>
      </rPr>
      <t xml:space="preserve">
describe, where appropriate, engagement activity with investee
companies to encourage better disclosure and practices related to climate-related risks to improve data availability and asset owners’ ability to assess climate-related risks.</t>
    </r>
  </si>
  <si>
    <t>See: Climate Report &gt; Asset owner risk management, pg 22</t>
  </si>
  <si>
    <r>
      <rPr>
        <b/>
        <sz val="9"/>
        <rFont val="Century Gothic"/>
        <family val="2"/>
      </rPr>
      <t>Supplemental Guidance for Asset Owners</t>
    </r>
    <r>
      <rPr>
        <sz val="9"/>
        <rFont val="Century Gothic"/>
        <family val="2"/>
      </rPr>
      <t xml:space="preserve">
Describe the positioning of the total portfolio with respect to the transition to a low-carbon energy supply, production, and use. This could include explaining how asset owners actively manage their portfolios’ positioning in relation to this transition.</t>
    </r>
  </si>
  <si>
    <r>
      <rPr>
        <b/>
        <sz val="9"/>
        <rFont val="Century Gothic"/>
        <family val="2"/>
      </rPr>
      <t>Supplemental Guidance for Asset Owners</t>
    </r>
    <r>
      <rPr>
        <sz val="9"/>
        <rFont val="Century Gothic"/>
        <family val="2"/>
      </rPr>
      <t xml:space="preserve">
The metrics used to assess climate-related risks and opportunities in each fund or investment strategy. Where relevant, asset owners should also describe how these metrics have changed over time.
Where appropriate, provide metrics considered in investment decisions and monitoring.
Describe the extent to which assets owned, funds and investment strategies, where relevant, are aligned with a well below 2°C scenario,  using whichever approach or metrics best suit their organizational context or capabilities. Asset owners should also indicate which asset classes are included.</t>
    </r>
  </si>
  <si>
    <t>See: Climate Report &gt; Climate change metrics for asset owner proprietary investment portfolios, pg 58</t>
  </si>
  <si>
    <r>
      <rPr>
        <b/>
        <sz val="9"/>
        <rFont val="Century Gothic"/>
        <family val="2"/>
      </rPr>
      <t>Supplemental Guidance for Asset Owners</t>
    </r>
    <r>
      <rPr>
        <sz val="9"/>
        <rFont val="Century Gothic"/>
        <family val="2"/>
      </rPr>
      <t xml:space="preserve">
Disclose GHG emissions for assets they own and the weighted average carbon intensity (WACI) for each fund or investment strategy, where data and methodologies allow. These emissions should be calculated in line with the Global GHG Accounting and Reporting Standard for the Financial Industry developed by the Partnership for Carbon Accounting Financials (PCAF Standard) or a comparable methodology (See Table 2, p.50).
In addition to WACI, asset owners should consider providing other carbon footprinting metrics they believe are useful for decision-making. See Table 3 (p.52) for additional common carbon footprinting and exposure metrics.</t>
    </r>
  </si>
  <si>
    <t>GUIDANCE FOR ASSET MANAGERS</t>
  </si>
  <si>
    <r>
      <rPr>
        <b/>
        <sz val="9"/>
        <rFont val="Century Gothic"/>
        <family val="2"/>
      </rPr>
      <t>Supplemental Guidance for Asset Managers</t>
    </r>
    <r>
      <rPr>
        <sz val="9"/>
        <rFont val="Century Gothic"/>
        <family val="2"/>
      </rPr>
      <t xml:space="preserve">
Describe how climate-related risks and opportunities are factored into relevant products or investment strategies. 
Describe how each product or investment strategy might be affected by the transition to a lower-carbon economy.</t>
    </r>
  </si>
  <si>
    <t>See: Climate Report &gt; Asset owner and asset manager strategy, pg 35</t>
  </si>
  <si>
    <r>
      <rPr>
        <b/>
        <sz val="9"/>
        <rFont val="Century Gothic"/>
        <family val="2"/>
      </rPr>
      <t>Supplemental Guidance for Asset Managers</t>
    </r>
    <r>
      <rPr>
        <sz val="9"/>
        <rFont val="Century Gothic"/>
        <family val="2"/>
      </rPr>
      <t xml:space="preserve">
Where appropriate, describe engagement activity with investee companies to encourage better disclosure and practices related to climate-related risks in order to improve data availability and asset managers’ ability to assess
climate-related risks.
Describe how they identify and assess material climate-related risks for each product or investment strategy. This might include a description of the resources and tools used in the process.</t>
    </r>
  </si>
  <si>
    <r>
      <rPr>
        <b/>
        <sz val="9"/>
        <rFont val="Century Gothic"/>
        <family val="2"/>
      </rPr>
      <t>Supplemental Guidance for Asset Managers</t>
    </r>
    <r>
      <rPr>
        <sz val="9"/>
        <rFont val="Century Gothic"/>
        <family val="2"/>
      </rPr>
      <t xml:space="preserve">
Describe how material climate-related risks for each product or investment strategy are managed.</t>
    </r>
  </si>
  <si>
    <r>
      <rPr>
        <b/>
        <sz val="9"/>
        <rFont val="Century Gothic"/>
        <family val="2"/>
      </rPr>
      <t>Supplemental Guidance for Asset Managers</t>
    </r>
    <r>
      <rPr>
        <sz val="9"/>
        <rFont val="Century Gothic"/>
        <family val="2"/>
      </rPr>
      <t xml:space="preserve">
Describe metrics used to assess climate-related risks and opportunities in each product or investment strategy. Where relevant, asset managers should also describe how these metrics have changed over time.
Where appropriate, asset managers should provide metrics considered in investment decisions and monitoring.
Describe the extent to which assets under management and products and investment strategies, where relevant, are aligned with a well below 2°C scenario, using whichever approach or metrics best suit their organizational context or capabilities. Asset managers should also indicate which asset classes are included.</t>
    </r>
  </si>
  <si>
    <t>See: Climate Report &gt; Asset owner and asset manager metrics and targets, pg 57</t>
  </si>
  <si>
    <r>
      <rPr>
        <b/>
        <sz val="9"/>
        <color rgb="FF000000"/>
        <rFont val="Century Gothic"/>
      </rPr>
      <t xml:space="preserve">Supplemental Guidance for Asset Managers
</t>
    </r>
    <r>
      <rPr>
        <sz val="9"/>
        <color rgb="FF000000"/>
        <rFont val="Century Gothic"/>
      </rPr>
      <t xml:space="preserve">Disclose GHG emissions for assets under management and the weighted average carbon intensity (WACI) for each product or investment strategy, where data and methodologies allow. These emissions should be calculated in line with the Global GHG Accounting and Reporting Standard for the Financial Industry developed by the Partnership for Carbon Accounting Financials (PCAF Standard) or a comparable methodology (See Table 2, p.50).
In addition to WACI, asset managers should consider providing other carbon footprinting metrics they believe are useful for decision-making. </t>
    </r>
  </si>
  <si>
    <t>JSE Sustainability Disclosure Guidance</t>
  </si>
  <si>
    <t>JSE Standard</t>
  </si>
  <si>
    <t>Core(C)/
Lead (L)</t>
  </si>
  <si>
    <t>Metric</t>
  </si>
  <si>
    <t xml:space="preserve">Omissions </t>
  </si>
  <si>
    <t>Governance Metrics</t>
  </si>
  <si>
    <t>G1: Board Composition</t>
  </si>
  <si>
    <t>G1.1</t>
  </si>
  <si>
    <t>C</t>
  </si>
  <si>
    <r>
      <rPr>
        <b/>
        <sz val="9"/>
        <color rgb="FF000000"/>
        <rFont val="Century Gothic"/>
        <family val="2"/>
      </rPr>
      <t>Board diversity</t>
    </r>
    <r>
      <rPr>
        <sz val="9"/>
        <color rgb="FF000000"/>
        <rFont val="Century Gothic"/>
        <family val="2"/>
      </rPr>
      <t xml:space="preserve">
Composition of the board and its committees by race, gender, age group (under 30, 30–50, over 50) and, where relevant, any </t>
    </r>
    <r>
      <rPr>
        <b/>
        <sz val="9"/>
        <color rgb="FF000000"/>
        <rFont val="Century Gothic"/>
        <family val="2"/>
      </rPr>
      <t>under-represented social groups</t>
    </r>
    <r>
      <rPr>
        <sz val="9"/>
        <color rgb="FF000000"/>
        <rFont val="Century Gothic"/>
        <family val="2"/>
      </rPr>
      <t xml:space="preserve">. </t>
    </r>
  </si>
  <si>
    <t>See: Governance tab &gt; Board composition</t>
  </si>
  <si>
    <t>G1.2</t>
  </si>
  <si>
    <r>
      <rPr>
        <b/>
        <sz val="9"/>
        <color theme="1"/>
        <rFont val="Century Gothic"/>
        <family val="2"/>
      </rPr>
      <t>Board competence</t>
    </r>
    <r>
      <rPr>
        <sz val="9"/>
        <color theme="1"/>
        <rFont val="Century Gothic"/>
        <family val="2"/>
      </rPr>
      <t xml:space="preserve">
Description of the specific skills, competencies, and experience on the Board to address the organisation’s significant sustainability-related impacts, risks, and opportunities. </t>
    </r>
  </si>
  <si>
    <t>G1.3</t>
  </si>
  <si>
    <r>
      <rPr>
        <b/>
        <sz val="9"/>
        <color theme="1"/>
        <rFont val="Century Gothic"/>
        <family val="2"/>
      </rPr>
      <t>Board independence</t>
    </r>
    <r>
      <rPr>
        <sz val="9"/>
        <color theme="1"/>
        <rFont val="Century Gothic"/>
        <family val="2"/>
      </rPr>
      <t xml:space="preserve">
Composition of the board regarding: executive or non-executive; independence; tenure on the governance body; and number and nature of each individual’s other significant positions and commitments. </t>
    </r>
  </si>
  <si>
    <t>G2: Remuneration</t>
  </si>
  <si>
    <t>G2.1</t>
  </si>
  <si>
    <r>
      <rPr>
        <b/>
        <sz val="9"/>
        <color theme="1"/>
        <rFont val="Century Gothic"/>
        <family val="2"/>
      </rPr>
      <t>Remuneration practices</t>
    </r>
    <r>
      <rPr>
        <sz val="9"/>
        <color theme="1"/>
        <rFont val="Century Gothic"/>
        <family val="2"/>
      </rPr>
      <t xml:space="preserve">
How the remuneration policies for board members and senior executives relate to their objectives and performance in relation to delivery of the organisation’s strategy and management of its impacts on people, the environment and the economy, noting the split between fixed pay and variable pay, and with variable pay split into short- and long-term incentives.</t>
    </r>
  </si>
  <si>
    <t>See: Remuneration Report &gt; Remuneration policy, pg 9</t>
  </si>
  <si>
    <t>G3: Ethical behaviour</t>
  </si>
  <si>
    <t>G3.1a</t>
  </si>
  <si>
    <r>
      <rPr>
        <b/>
        <sz val="9"/>
        <color theme="1"/>
        <rFont val="Century Gothic"/>
        <family val="2"/>
      </rPr>
      <t>Anti-corruption</t>
    </r>
    <r>
      <rPr>
        <sz val="9"/>
        <color theme="1"/>
        <rFont val="Century Gothic"/>
        <family val="2"/>
      </rPr>
      <t xml:space="preserve">
Total percentage of governance body members, employees and business partners who have received training or awareness-raising on the organisation’s anti-corruption policies and procedures, broken down by </t>
    </r>
    <r>
      <rPr>
        <sz val="9"/>
        <color rgb="FF000000"/>
        <rFont val="Century Gothic"/>
        <family val="2"/>
      </rPr>
      <t xml:space="preserve">employee category and region. </t>
    </r>
  </si>
  <si>
    <t>G3.1b</t>
  </si>
  <si>
    <r>
      <rPr>
        <b/>
        <sz val="9"/>
        <rFont val="Century Gothic"/>
        <family val="2"/>
      </rPr>
      <t>Anti-corruption</t>
    </r>
    <r>
      <rPr>
        <sz val="9"/>
        <rFont val="Century Gothic"/>
        <family val="2"/>
      </rPr>
      <t xml:space="preserve">
Total number and nature of incidents of </t>
    </r>
    <r>
      <rPr>
        <b/>
        <sz val="9"/>
        <rFont val="Century Gothic"/>
        <family val="2"/>
      </rPr>
      <t>corruption</t>
    </r>
    <r>
      <rPr>
        <sz val="9"/>
        <rFont val="Century Gothic"/>
        <family val="2"/>
      </rPr>
      <t xml:space="preserve"> confirmed during the current year, related to this year and previous years, with a description of the activities taken to address confirmed incidents, and of the outcomes of these activities.</t>
    </r>
  </si>
  <si>
    <t xml:space="preserve">See: Sustainability Report &gt; Preventing financial crime, pg 70
</t>
  </si>
  <si>
    <t>See: Ethics tab</t>
  </si>
  <si>
    <t>G3.1c</t>
  </si>
  <si>
    <r>
      <rPr>
        <b/>
        <sz val="9"/>
        <color theme="1"/>
        <rFont val="Century Gothic"/>
        <family val="2"/>
      </rPr>
      <t>Anti-corruption</t>
    </r>
    <r>
      <rPr>
        <sz val="9"/>
        <color theme="1"/>
        <rFont val="Century Gothic"/>
        <family val="2"/>
      </rPr>
      <t xml:space="preserve">
A description of: i) the internal and external grievance mechanisms (including whistle-blowing facilities) for reporting concerns about unethical or unlawful behaviour and lack of organisational integrity; ii) mechanisms for seeking advice about ethical and lawful behaviour and organisational integrity; and iii) the extent to which these various mechanisms have been used, and the outcomes of processes using these mechanisms.</t>
    </r>
  </si>
  <si>
    <t>G3.1d</t>
  </si>
  <si>
    <t>L</t>
  </si>
  <si>
    <r>
      <rPr>
        <b/>
        <sz val="9"/>
        <color theme="1"/>
        <rFont val="Century Gothic"/>
        <family val="2"/>
      </rPr>
      <t>Anti-corruption</t>
    </r>
    <r>
      <rPr>
        <sz val="9"/>
        <color theme="1"/>
        <rFont val="Century Gothic"/>
        <family val="2"/>
      </rPr>
      <t xml:space="preserve">
Discussion of initiatives and stakeholder engagement to improve the broader operating environment and culture, to combat corruption.</t>
    </r>
  </si>
  <si>
    <t>G3.2a</t>
  </si>
  <si>
    <r>
      <rPr>
        <b/>
        <sz val="9"/>
        <color theme="1"/>
        <rFont val="Century Gothic"/>
        <family val="2"/>
      </rPr>
      <t>Lobbying and political</t>
    </r>
    <r>
      <rPr>
        <sz val="9"/>
        <color theme="1"/>
        <rFont val="Century Gothic"/>
        <family val="2"/>
      </rPr>
      <t xml:space="preserve">
Total monetary value of financial and in-kind political contributions made directly and indirectly by the organisation, by country and recipient/beneficiary.</t>
    </r>
  </si>
  <si>
    <t>G3.2b</t>
  </si>
  <si>
    <r>
      <rPr>
        <b/>
        <sz val="9"/>
        <color theme="1"/>
        <rFont val="Century Gothic"/>
        <family val="2"/>
      </rPr>
      <t>Lobbying and political</t>
    </r>
    <r>
      <rPr>
        <sz val="9"/>
        <color theme="1"/>
        <rFont val="Century Gothic"/>
        <family val="2"/>
      </rPr>
      <t xml:space="preserve">
Identify the significant issues that are the focus of the company’s participation in public policy development and lobbying, including within any business association that the company is a member of; describe the company’s strategy relevant to these areas of focus, identifying any differences between its lobbying positions  and its purpose, policies, goals and other public positions.</t>
    </r>
  </si>
  <si>
    <t>G4: Compliance and Risk Management</t>
  </si>
  <si>
    <t>G4.1</t>
  </si>
  <si>
    <r>
      <rPr>
        <b/>
        <sz val="9"/>
        <color theme="1"/>
        <rFont val="Century Gothic"/>
        <family val="2"/>
      </rPr>
      <t>Incidents</t>
    </r>
    <r>
      <rPr>
        <sz val="9"/>
        <color theme="1"/>
        <rFont val="Century Gothic"/>
        <family val="2"/>
      </rPr>
      <t xml:space="preserve">
Number and nature of significant environmental, social and/or governance related incidents during the reporting period, including incidents of legal non-compliance (whether under investigation, pending finalisation, or finalised) and directives, compliance notices, warnings or investigations, and any public controversies.</t>
    </r>
  </si>
  <si>
    <t>See: Compliance tab</t>
  </si>
  <si>
    <t>G4.2</t>
  </si>
  <si>
    <r>
      <rPr>
        <b/>
        <sz val="9"/>
        <color theme="1"/>
        <rFont val="Century Gothic"/>
        <family val="2"/>
      </rPr>
      <t>Fines and monetary loss</t>
    </r>
    <r>
      <rPr>
        <sz val="9"/>
        <color theme="1"/>
        <rFont val="Century Gothic"/>
        <family val="2"/>
      </rPr>
      <t xml:space="preserve">
Total number and monetary value of fines, settlements, penalties, and other monetary loss suffered in relation to ESG incidents or breaches, including individual and total cost of the fines, settlements and penalties paid in relation to ESG incidents or breaches; and description of plans to address any incidents or breaches.</t>
    </r>
  </si>
  <si>
    <t>See: Corporate Governance Report &gt; Board responsibilities, pg 15</t>
  </si>
  <si>
    <t>G5: Tax transparency</t>
  </si>
  <si>
    <t>G5.1a</t>
  </si>
  <si>
    <r>
      <rPr>
        <b/>
        <sz val="9"/>
        <color theme="1"/>
        <rFont val="Century Gothic"/>
        <family val="2"/>
      </rPr>
      <t>Tax paid and estimated tax gap</t>
    </r>
    <r>
      <rPr>
        <sz val="9"/>
        <color theme="1"/>
        <rFont val="Century Gothic"/>
        <family val="2"/>
      </rPr>
      <t xml:space="preserve">
A description of the organisation’s approach to tax, including: i) whether the organisation has a tax strategy and, if so, a link to this strategy if publicly available; ii) the governance body or executive-level position within the organisation that formally reviews and approves the tax strategy, and the frequency of this review; iii) how its approach to tax is linked to the business and sustainability strategies of the organisation.</t>
    </r>
  </si>
  <si>
    <t>G5.1b</t>
  </si>
  <si>
    <r>
      <rPr>
        <b/>
        <sz val="9"/>
        <color theme="1"/>
        <rFont val="Century Gothic"/>
        <family val="2"/>
      </rPr>
      <t>Tax paid and estimated tax gap</t>
    </r>
    <r>
      <rPr>
        <sz val="9"/>
        <color theme="1"/>
        <rFont val="Century Gothic"/>
        <family val="2"/>
      </rPr>
      <t xml:space="preserve">
For each tax jurisdiction: the total global tax borne by the company, including corporate income taxes, property taxes, non-creditable VAT and other sales taxes, employer-paid payroll taxes and other taxes that constitute costs to the company, by category of taxes. </t>
    </r>
  </si>
  <si>
    <t>G5.1c</t>
  </si>
  <si>
    <r>
      <rPr>
        <b/>
        <sz val="9"/>
        <color theme="1"/>
        <rFont val="Century Gothic"/>
        <family val="2"/>
      </rPr>
      <t>Tax paid and estimated tax gap</t>
    </r>
    <r>
      <rPr>
        <sz val="9"/>
        <color theme="1"/>
        <rFont val="Century Gothic"/>
        <family val="2"/>
      </rPr>
      <t xml:space="preserve">
Extent of exposure to countries and jurisdictions recognised for their corporate tax rate, tax transparency and tax haven status; estimated tax gap (gap between estimated effective tax rate and estimated statutory tax rate).</t>
    </r>
  </si>
  <si>
    <t>See: Tax Transparency Report &gt; Old Mutual Limited Group effective tax rate, pg 18</t>
  </si>
  <si>
    <t>Social Metrics</t>
  </si>
  <si>
    <t>S1: Labour Standards</t>
  </si>
  <si>
    <t>S1.1a</t>
  </si>
  <si>
    <r>
      <rPr>
        <b/>
        <sz val="9"/>
        <color theme="1"/>
        <rFont val="Century Gothic"/>
        <family val="2"/>
      </rPr>
      <t>Diversity and inclusion</t>
    </r>
    <r>
      <rPr>
        <sz val="9"/>
        <color theme="1"/>
        <rFont val="Century Gothic"/>
        <family val="2"/>
      </rPr>
      <t xml:space="preserve">
Percentage of </t>
    </r>
    <r>
      <rPr>
        <sz val="9"/>
        <color rgb="FF000000"/>
        <rFont val="Century Gothic"/>
        <family val="2"/>
      </rPr>
      <t>employees per employee category by race, gender, age group (under 30, 30-50, over 50), and where relevant other diversity indicators.</t>
    </r>
  </si>
  <si>
    <t>S1.1b</t>
  </si>
  <si>
    <r>
      <rPr>
        <b/>
        <sz val="9"/>
        <color theme="1"/>
        <rFont val="Century Gothic"/>
        <family val="2"/>
      </rPr>
      <t>Diversity and inclusion</t>
    </r>
    <r>
      <rPr>
        <sz val="9"/>
        <color theme="1"/>
        <rFont val="Century Gothic"/>
        <family val="2"/>
      </rPr>
      <t xml:space="preserve">
Number of allegations and confirmed incidents of </t>
    </r>
    <r>
      <rPr>
        <sz val="9"/>
        <color rgb="FF000000"/>
        <rFont val="Century Gothic"/>
        <family val="2"/>
      </rPr>
      <t>discrimination and/or human rights incidents relating to workers incidents during the reporting period, noting the investigation status of reported and actual incidents, actions taken, and total amount of monetary losses due to legal proceedings associated with labour law violation, employment discrimination, and/or human rights violations.</t>
    </r>
  </si>
  <si>
    <t>S1.2a</t>
  </si>
  <si>
    <r>
      <rPr>
        <b/>
        <sz val="9"/>
        <color theme="1"/>
        <rFont val="Century Gothic"/>
        <family val="2"/>
      </rPr>
      <t>Pay equality</t>
    </r>
    <r>
      <rPr>
        <sz val="9"/>
        <color theme="1"/>
        <rFont val="Century Gothic"/>
        <family val="2"/>
      </rPr>
      <t xml:space="preserve">
Ratio between the CEO’s total </t>
    </r>
    <r>
      <rPr>
        <sz val="9"/>
        <color rgb="FF000000"/>
        <rFont val="Century Gothic"/>
        <family val="2"/>
      </rPr>
      <t>annual remuneration and the median, lower quartile, and upper quartile of the total annual remuneration of all the organisation’s employees (excluding the CEO).</t>
    </r>
  </si>
  <si>
    <t>S1.2b</t>
  </si>
  <si>
    <r>
      <rPr>
        <b/>
        <sz val="9"/>
        <color theme="1"/>
        <rFont val="Century Gothic"/>
        <family val="2"/>
      </rPr>
      <t>Pay equality</t>
    </r>
    <r>
      <rPr>
        <sz val="9"/>
        <color theme="1"/>
        <rFont val="Century Gothic"/>
        <family val="2"/>
      </rPr>
      <t xml:space="preserve">
The ratio of the average </t>
    </r>
    <r>
      <rPr>
        <sz val="9"/>
        <color rgb="FF000000"/>
        <rFont val="Century Gothic"/>
        <family val="2"/>
      </rPr>
      <t>annual remuneration of the top 10% of the organisation’s top earners, and the average annual remuneration for the bottom 10% of the lowest earners in the organisation.</t>
    </r>
  </si>
  <si>
    <t>S1.2c</t>
  </si>
  <si>
    <r>
      <rPr>
        <b/>
        <sz val="9"/>
        <color theme="1"/>
        <rFont val="Century Gothic"/>
        <family val="2"/>
      </rPr>
      <t>Pay equality</t>
    </r>
    <r>
      <rPr>
        <sz val="9"/>
        <color theme="1"/>
        <rFont val="Century Gothic"/>
        <family val="2"/>
      </rPr>
      <t xml:space="preserve">
The total </t>
    </r>
    <r>
      <rPr>
        <sz val="9"/>
        <color rgb="FF000000"/>
        <rFont val="Century Gothic"/>
        <family val="2"/>
      </rPr>
      <t>annual remuneration of both the highest paid employee and the lowest paid employee; the average remuneration; and the median remuneration of all employees.</t>
    </r>
  </si>
  <si>
    <t>S1.2d</t>
  </si>
  <si>
    <r>
      <rPr>
        <b/>
        <sz val="9"/>
        <color theme="1"/>
        <rFont val="Century Gothic"/>
        <family val="2"/>
      </rPr>
      <t>Pay equality</t>
    </r>
    <r>
      <rPr>
        <sz val="9"/>
        <color theme="1"/>
        <rFont val="Century Gothic"/>
        <family val="2"/>
      </rPr>
      <t xml:space="preserve">
Ratio of the total </t>
    </r>
    <r>
      <rPr>
        <sz val="9"/>
        <color rgb="FF000000"/>
        <rFont val="Century Gothic"/>
        <family val="2"/>
      </rPr>
      <t>annual remuneration of women to men, and by race group, for each employee category, by ‘significant locations of operation’ (as defined by the organisation).</t>
    </r>
  </si>
  <si>
    <t>S1.3a</t>
  </si>
  <si>
    <r>
      <rPr>
        <b/>
        <sz val="9"/>
        <color theme="1"/>
        <rFont val="Century Gothic"/>
        <family val="2"/>
      </rPr>
      <t>Wage level and living wage</t>
    </r>
    <r>
      <rPr>
        <sz val="9"/>
        <color theme="1"/>
        <rFont val="Century Gothic"/>
        <family val="2"/>
      </rPr>
      <t xml:space="preserve">
When a significant proportion of employees are compensated based on wages subject to minimum wage rules, report the relevant ratio of the standard entry level wage by race and gender compared to the applicable legislated minimum wage for the sector.</t>
    </r>
  </si>
  <si>
    <t>S1.3b</t>
  </si>
  <si>
    <r>
      <rPr>
        <b/>
        <sz val="9"/>
        <color theme="1"/>
        <rFont val="Century Gothic"/>
        <family val="2"/>
      </rPr>
      <t>Wage level and living wage</t>
    </r>
    <r>
      <rPr>
        <sz val="9"/>
        <color theme="1"/>
        <rFont val="Century Gothic"/>
        <family val="2"/>
      </rPr>
      <t xml:space="preserve">
Ration of lowest wage to living wage for employees and non-employee workers for each significant location of operation.</t>
    </r>
  </si>
  <si>
    <t>S1.3c</t>
  </si>
  <si>
    <r>
      <rPr>
        <b/>
        <sz val="9"/>
        <color theme="1"/>
        <rFont val="Century Gothic"/>
        <family val="2"/>
      </rPr>
      <t>Wage level and living wage</t>
    </r>
    <r>
      <rPr>
        <sz val="9"/>
        <color theme="1"/>
        <rFont val="Century Gothic"/>
        <family val="2"/>
      </rPr>
      <t xml:space="preserve">
Percentage of employees and non-employee workers whose wages fall below a specific living wage methodology or benchmark.</t>
    </r>
  </si>
  <si>
    <t>S1.4a</t>
  </si>
  <si>
    <r>
      <rPr>
        <b/>
        <sz val="9"/>
        <color theme="1"/>
        <rFont val="Century Gothic"/>
        <family val="2"/>
      </rPr>
      <t>Freedom of Association and Collective Bargaining</t>
    </r>
    <r>
      <rPr>
        <sz val="9"/>
        <color theme="1"/>
        <rFont val="Century Gothic"/>
        <family val="2"/>
      </rPr>
      <t xml:space="preserve">
Describe how the organisation manages freedom of association and collective bargaining, noting any policy or policies considered likely to affect workers’ decisions to form or join a trade union, to bargain collectively or to engage in trade union activities.</t>
    </r>
  </si>
  <si>
    <t>S1.4b</t>
  </si>
  <si>
    <r>
      <rPr>
        <b/>
        <sz val="9"/>
        <color theme="1"/>
        <rFont val="Century Gothic"/>
        <family val="2"/>
      </rPr>
      <t>Freedom of Association and Collective Bargaining</t>
    </r>
    <r>
      <rPr>
        <sz val="9"/>
        <color theme="1"/>
        <rFont val="Century Gothic"/>
        <family val="2"/>
      </rPr>
      <t xml:space="preserve">
Percentage of total employees covered under collective bargaining agreements. </t>
    </r>
  </si>
  <si>
    <t>S1.4c</t>
  </si>
  <si>
    <r>
      <rPr>
        <b/>
        <sz val="9"/>
        <color theme="1"/>
        <rFont val="Century Gothic"/>
        <family val="2"/>
      </rPr>
      <t>Freedom of Association and Collective Bargaining</t>
    </r>
    <r>
      <rPr>
        <sz val="9"/>
        <color theme="1"/>
        <rFont val="Century Gothic"/>
        <family val="2"/>
      </rPr>
      <t xml:space="preserve">
Disclose the extent of major work stoppages (including both strikes and lockouts) due to disputes between the undertaking and its workforce, including the number of major work stoppages, and for each: number of workers involved; length in days of stoppage, reasons, and steps taken to resolve each dispute.</t>
    </r>
  </si>
  <si>
    <t>S1.4d</t>
  </si>
  <si>
    <r>
      <rPr>
        <b/>
        <sz val="9"/>
        <color theme="1"/>
        <rFont val="Century Gothic"/>
        <family val="2"/>
      </rPr>
      <t>Freedom of Association and Collective Bargaining</t>
    </r>
    <r>
      <rPr>
        <sz val="9"/>
        <color theme="1"/>
        <rFont val="Century Gothic"/>
        <family val="2"/>
      </rPr>
      <t xml:space="preserve">
An explanation of the due diligence assessment performed on suppliers for which the right to freedom of association and collective bargaining is at risk including measures taken by the organisation to address these risks.</t>
    </r>
  </si>
  <si>
    <t>S1.5a</t>
  </si>
  <si>
    <r>
      <rPr>
        <b/>
        <sz val="9"/>
        <color theme="1"/>
        <rFont val="Century Gothic"/>
        <family val="2"/>
      </rPr>
      <t>Characteristics of employees and workers in workforce</t>
    </r>
    <r>
      <rPr>
        <sz val="9"/>
        <color theme="1"/>
        <rFont val="Century Gothic"/>
        <family val="2"/>
      </rPr>
      <t xml:space="preserve">
Describe key characteristics of employees in own workforce, including: total number of all employees by country; permanent employees; temporary employees; non-guaranteed hours employees; full-time employees; and part-time employees – with breakdown by race and gender for each.</t>
    </r>
  </si>
  <si>
    <t>See: Sustainability Report, Responsible to employees, pg 44</t>
  </si>
  <si>
    <t>S1.5b</t>
  </si>
  <si>
    <r>
      <rPr>
        <b/>
        <sz val="9"/>
        <color theme="1"/>
        <rFont val="Century Gothic"/>
        <family val="2"/>
      </rPr>
      <t>Characteristics of employees and workers in workforce</t>
    </r>
    <r>
      <rPr>
        <sz val="9"/>
        <color theme="1"/>
        <rFont val="Century Gothic"/>
        <family val="2"/>
      </rPr>
      <t xml:space="preserve">
Describe key characteristics of non-employee workers in the organisation’s own workforce, including: total number of non-employee workers, noting the most common type of workers and their relationship with the organisation.</t>
    </r>
  </si>
  <si>
    <t>S2: Community Development</t>
  </si>
  <si>
    <t>S2.1a</t>
  </si>
  <si>
    <r>
      <rPr>
        <b/>
        <sz val="9"/>
        <color theme="1"/>
        <rFont val="Century Gothic"/>
        <family val="2"/>
      </rPr>
      <t>Community human rights</t>
    </r>
    <r>
      <rPr>
        <sz val="9"/>
        <color theme="1"/>
        <rFont val="Century Gothic"/>
        <family val="2"/>
      </rPr>
      <t xml:space="preserve">
Total number and percentage of operations that have been subject to a human rights due diligence process or impact assessments, by country.</t>
    </r>
  </si>
  <si>
    <t>S2.1b</t>
  </si>
  <si>
    <r>
      <rPr>
        <b/>
        <sz val="9"/>
        <color rgb="FF000000"/>
        <rFont val="Century Gothic"/>
      </rPr>
      <t xml:space="preserve">Community human rights
</t>
    </r>
    <r>
      <rPr>
        <sz val="9"/>
        <color rgb="FF000000"/>
        <rFont val="Century Gothic"/>
      </rPr>
      <t>Nature of processes for engaging with affected communities and their representatives, and channels for affected community members to raise concerns.</t>
    </r>
  </si>
  <si>
    <t>S2.1c</t>
  </si>
  <si>
    <r>
      <rPr>
        <b/>
        <sz val="9"/>
        <color rgb="FF000000"/>
        <rFont val="Century Gothic"/>
      </rPr>
      <t xml:space="preserve">Community human rights
</t>
    </r>
    <r>
      <rPr>
        <sz val="9"/>
        <color rgb="FF000000"/>
        <rFont val="Century Gothic"/>
      </rPr>
      <t>Number and type of grievances reported with associated impacts related to a salient human rights issue in the reporting period, and an explanation of the % of these that are remedied in agreement with those who expressed the grievance.</t>
    </r>
  </si>
  <si>
    <t>S2.1d</t>
  </si>
  <si>
    <r>
      <rPr>
        <b/>
        <sz val="9"/>
        <color rgb="FF000000"/>
        <rFont val="Century Gothic"/>
      </rPr>
      <t xml:space="preserve">Community human rights
</t>
    </r>
    <r>
      <rPr>
        <sz val="9"/>
        <color rgb="FF000000"/>
        <rFont val="Century Gothic"/>
      </rPr>
      <t>Number and percentage of relevant sites (typically those involved in extracting, harvesting, or developing natural resources or energy) that implement a human rights and security approach consistent with the Voluntary Principles on Security and Human Rights.</t>
    </r>
  </si>
  <si>
    <t>S2.1e</t>
  </si>
  <si>
    <r>
      <rPr>
        <b/>
        <sz val="9"/>
        <color rgb="FF000000"/>
        <rFont val="Century Gothic"/>
      </rPr>
      <t xml:space="preserve">Community human rights
</t>
    </r>
    <r>
      <rPr>
        <sz val="9"/>
        <color rgb="FF000000"/>
        <rFont val="Century Gothic"/>
      </rPr>
      <t>Number and percentage of sites at which the ownership, use of or access to land is contested, and an explanation of actions taken to address related social risks.</t>
    </r>
  </si>
  <si>
    <t>S2.2</t>
  </si>
  <si>
    <r>
      <rPr>
        <b/>
        <sz val="9"/>
        <color rgb="FF000000"/>
        <rFont val="Century Gothic"/>
      </rPr>
      <t xml:space="preserve">Skills for the future
</t>
    </r>
    <r>
      <rPr>
        <sz val="9"/>
        <color rgb="FF000000"/>
        <rFont val="Century Gothic"/>
      </rPr>
      <t>Describe the employee and external skills development programmes aimed at developing skills that increase the recipient’s future mobility, career development, and/or income earning potential.</t>
    </r>
  </si>
  <si>
    <t>See: Sustainability Report, Responsible to employees, pg 45</t>
  </si>
  <si>
    <t>S2.3a</t>
  </si>
  <si>
    <r>
      <rPr>
        <b/>
        <sz val="9"/>
        <color rgb="FF000000"/>
        <rFont val="Century Gothic"/>
      </rPr>
      <t xml:space="preserve">Employment and wealth creation
</t>
    </r>
    <r>
      <rPr>
        <sz val="9"/>
        <color rgb="FF000000"/>
        <rFont val="Century Gothic"/>
      </rPr>
      <t>Total number and rate of new employee hires during the reporting period, by age group, gender, other indicators of diversity, and region.</t>
    </r>
  </si>
  <si>
    <t>S2.3b</t>
  </si>
  <si>
    <r>
      <rPr>
        <sz val="9"/>
        <color rgb="FF000000"/>
        <rFont val="Century Gothic"/>
      </rPr>
      <t>E</t>
    </r>
    <r>
      <rPr>
        <b/>
        <sz val="9"/>
        <color rgb="FF000000"/>
        <rFont val="Century Gothic"/>
      </rPr>
      <t xml:space="preserve">mployment and wealth creation
</t>
    </r>
    <r>
      <rPr>
        <sz val="9"/>
        <color rgb="FF000000"/>
        <rFont val="Century Gothic"/>
      </rPr>
      <t>Total number and rate of employee turnover (for permanent employees) during the reporting period, by age group, gender, other indicators of diversity, and region.</t>
    </r>
  </si>
  <si>
    <t>S2.4a</t>
  </si>
  <si>
    <r>
      <rPr>
        <b/>
        <sz val="9"/>
        <color rgb="FF000000"/>
        <rFont val="Century Gothic"/>
      </rPr>
      <t xml:space="preserve">Economic contribution
</t>
    </r>
    <r>
      <rPr>
        <sz val="9"/>
        <color rgb="FF000000"/>
        <rFont val="Century Gothic"/>
      </rPr>
      <t xml:space="preserve">Direct economic value generated and distributed (EVG&amp;D) on an accrual basis, covering the basic components for the organisation’s global operations, ideally split out by: (i) Revenue (ii) Operating costs (iii) Employee wages and benefits (iv) Payments to providers of capital (v) Payments to government (taxes, royalties, levies, etc.) (vi) Community investment (including charitable giving, impact investment and other social investment).  </t>
    </r>
  </si>
  <si>
    <t>S2.4b</t>
  </si>
  <si>
    <r>
      <rPr>
        <b/>
        <sz val="9"/>
        <color rgb="FF000000"/>
        <rFont val="Century Gothic"/>
      </rPr>
      <t xml:space="preserve">Economic contribution
</t>
    </r>
    <r>
      <rPr>
        <sz val="9"/>
        <color rgb="FF000000"/>
        <rFont val="Century Gothic"/>
      </rPr>
      <t>Description of significant identified indirect economic impacts of the organisation, including for example: number of jobs supported in supply or distribution chain; number of suppliers/enterprises supported from defined vulnerable groups; nature of economic development in areas of high poverty; availability of products and services for those on low incomes or previously disadvantaged; enhanced skills and knowledge in a professional community or geographic location.</t>
    </r>
  </si>
  <si>
    <t>See: Sustainability Report &gt; Responsible investment, pg 24
See: Sustainability Report &gt; Responsible to communities, pg 57</t>
  </si>
  <si>
    <t>S2.4c</t>
  </si>
  <si>
    <r>
      <rPr>
        <b/>
        <sz val="9"/>
        <color rgb="FF000000"/>
        <rFont val="Century Gothic"/>
      </rPr>
      <t xml:space="preserve">Economic contribution
</t>
    </r>
    <r>
      <rPr>
        <sz val="9"/>
        <color rgb="FF000000"/>
        <rFont val="Century Gothic"/>
      </rPr>
      <t>Percentage of the procurement budget used for significant locations of operation that is spent on local suppliers, noting the organisation’s definitions of ‘local’ and for ‘significant locations of operation’.</t>
    </r>
  </si>
  <si>
    <t>S2.4d</t>
  </si>
  <si>
    <r>
      <rPr>
        <b/>
        <sz val="9"/>
        <color rgb="FF000000"/>
        <rFont val="Century Gothic"/>
      </rPr>
      <t xml:space="preserve">Economic contribution
</t>
    </r>
    <r>
      <rPr>
        <sz val="9"/>
        <color rgb="FF000000"/>
        <rFont val="Century Gothic"/>
      </rPr>
      <t>Description (quantitative and qualitative) of the extent of significant infrastructure investment and services supported.</t>
    </r>
  </si>
  <si>
    <t>S2.4e</t>
  </si>
  <si>
    <r>
      <rPr>
        <b/>
        <sz val="9"/>
        <color rgb="FF000000"/>
        <rFont val="Century Gothic"/>
      </rPr>
      <t xml:space="preserve">Economic contribution
</t>
    </r>
    <r>
      <rPr>
        <sz val="9"/>
        <color rgb="FF000000"/>
        <rFont val="Century Gothic"/>
      </rPr>
      <t>Total monetary value of financial assistance received by the organisation from any government during the reporting period.</t>
    </r>
  </si>
  <si>
    <t>S3: Health and Safety</t>
  </si>
  <si>
    <t>S3.1a</t>
  </si>
  <si>
    <r>
      <rPr>
        <b/>
        <sz val="9"/>
        <color theme="1"/>
        <rFont val="Century Gothic"/>
        <family val="2"/>
      </rPr>
      <t>Workplace health and safety</t>
    </r>
    <r>
      <rPr>
        <sz val="9"/>
        <color theme="1"/>
        <rFont val="Century Gothic"/>
        <family val="2"/>
      </rPr>
      <t xml:space="preserve">
Number and rate of fatalities as a result of a </t>
    </r>
    <r>
      <rPr>
        <sz val="9"/>
        <color rgb="FF000000"/>
        <rFont val="Century Gothic"/>
        <family val="2"/>
      </rPr>
      <t>work-related injury or ill-health during the reporting period across the organisation; the disclosure should include both employees and workers who are not employees, but whose work and/or workplace is controlled by the organisation.</t>
    </r>
  </si>
  <si>
    <t>S3.1b</t>
  </si>
  <si>
    <r>
      <rPr>
        <b/>
        <sz val="9"/>
        <color theme="1"/>
        <rFont val="Century Gothic"/>
        <family val="2"/>
      </rPr>
      <t>Workplace health and safety</t>
    </r>
    <r>
      <rPr>
        <sz val="9"/>
        <color theme="1"/>
        <rFont val="Century Gothic"/>
        <family val="2"/>
      </rPr>
      <t xml:space="preserve">
Number of </t>
    </r>
    <r>
      <rPr>
        <sz val="9"/>
        <color rgb="FF000000"/>
        <rFont val="Century Gothic"/>
        <family val="2"/>
      </rPr>
      <t>recordable work-related injuries, and number of work-related illnesses or health conditions arising from exposure to work-related hazards during the reporting period; the disclosure should include both employees and workers who are not employees, but whose work and/or workplace is controlled by the organisation.</t>
    </r>
  </si>
  <si>
    <t>S3.1c</t>
  </si>
  <si>
    <r>
      <rPr>
        <b/>
        <sz val="9"/>
        <color theme="1"/>
        <rFont val="Century Gothic"/>
        <family val="2"/>
      </rPr>
      <t>Workplace health and safety</t>
    </r>
    <r>
      <rPr>
        <sz val="9"/>
        <color theme="1"/>
        <rFont val="Century Gothic"/>
        <family val="2"/>
      </rPr>
      <t xml:space="preserve">
An explanation of how the organisation facilitates workers’ access to nonoccupational medical and healthcare services and the scope of access provided for </t>
    </r>
    <r>
      <rPr>
        <sz val="9"/>
        <color rgb="FF000000"/>
        <rFont val="Century Gothic"/>
        <family val="2"/>
      </rPr>
      <t>employees and workers, and a description of any voluntary health promotion services and programmes offered to workers to address major non-work-related health risks, including the specific health risks addressed.</t>
    </r>
  </si>
  <si>
    <t>S4: Customer Responsibility</t>
  </si>
  <si>
    <t>S4.1a</t>
  </si>
  <si>
    <r>
      <rPr>
        <b/>
        <sz val="9"/>
        <color theme="1"/>
        <rFont val="Century Gothic"/>
        <family val="2"/>
      </rPr>
      <t>High risk products and services</t>
    </r>
    <r>
      <rPr>
        <sz val="9"/>
        <color theme="1"/>
        <rFont val="Century Gothic"/>
        <family val="2"/>
      </rPr>
      <t xml:space="preserve">
Description of products and services that present specific risks to individuals, communities, or the environment; an outline of the nature of these risks, and the measures taken to mitigate these.</t>
    </r>
  </si>
  <si>
    <t>S4.1b</t>
  </si>
  <si>
    <r>
      <rPr>
        <b/>
        <sz val="9"/>
        <color theme="1"/>
        <rFont val="Century Gothic"/>
        <family val="2"/>
      </rPr>
      <t>High risk products and services</t>
    </r>
    <r>
      <rPr>
        <sz val="9"/>
        <color theme="1"/>
        <rFont val="Century Gothic"/>
        <family val="2"/>
      </rPr>
      <t xml:space="preserve">
Number and nature of any product recalls.</t>
    </r>
  </si>
  <si>
    <t>S4.2a</t>
  </si>
  <si>
    <r>
      <rPr>
        <b/>
        <sz val="9"/>
        <color theme="1"/>
        <rFont val="Century Gothic"/>
        <family val="2"/>
      </rPr>
      <t>Production innovation</t>
    </r>
    <r>
      <rPr>
        <sz val="9"/>
        <color theme="1"/>
        <rFont val="Century Gothic"/>
        <family val="2"/>
      </rPr>
      <t xml:space="preserve">
Total research and development spend.</t>
    </r>
  </si>
  <si>
    <t>S4.2b</t>
  </si>
  <si>
    <r>
      <rPr>
        <b/>
        <sz val="9"/>
        <color theme="1"/>
        <rFont val="Century Gothic"/>
        <family val="2"/>
      </rPr>
      <t>Production innovation</t>
    </r>
    <r>
      <rPr>
        <sz val="9"/>
        <color theme="1"/>
        <rFont val="Century Gothic"/>
        <family val="2"/>
      </rPr>
      <t xml:space="preserve">
Total costs related to research and development aimed at enhancing social or environmental attributes of products and services.</t>
    </r>
  </si>
  <si>
    <t>S4.2c</t>
  </si>
  <si>
    <r>
      <rPr>
        <b/>
        <sz val="9"/>
        <color theme="1"/>
        <rFont val="Century Gothic"/>
        <family val="2"/>
      </rPr>
      <t>Production innovation</t>
    </r>
    <r>
      <rPr>
        <sz val="9"/>
        <color theme="1"/>
        <rFont val="Century Gothic"/>
        <family val="2"/>
      </rPr>
      <t xml:space="preserve">
Percentage of revenue from products and services designed to deliver specific social or environmental benefits or to address specific sustainability challenges; if the company applies a taxonomy or benchmark to label their activities as sustainable, they should report on the benchmark used and how they meet the criteria of the benchmark.</t>
    </r>
  </si>
  <si>
    <t>S4.3a</t>
  </si>
  <si>
    <r>
      <rPr>
        <b/>
        <sz val="9"/>
        <color theme="1"/>
        <rFont val="Century Gothic"/>
        <family val="2"/>
      </rPr>
      <t>Consumer data and privacy</t>
    </r>
    <r>
      <rPr>
        <sz val="9"/>
        <color theme="1"/>
        <rFont val="Century Gothic"/>
        <family val="2"/>
      </rPr>
      <t xml:space="preserve">
A description of the mechanisms and steps taken to ensure privacy of consumer data.</t>
    </r>
  </si>
  <si>
    <t>See: Sustainability Report &gt; Our approach to cyber security and data privacy, pg 71</t>
  </si>
  <si>
    <t>S4.3b</t>
  </si>
  <si>
    <r>
      <rPr>
        <b/>
        <sz val="9"/>
        <color theme="1"/>
        <rFont val="Century Gothic"/>
        <family val="2"/>
      </rPr>
      <t>Consumer data and privacy</t>
    </r>
    <r>
      <rPr>
        <sz val="9"/>
        <color theme="1"/>
        <rFont val="Century Gothic"/>
        <family val="2"/>
      </rPr>
      <t xml:space="preserve">
Total number of substantiated complaints received concerning breaches of customer privacy (categorised by complaints received from outside parties and substantiated by the organisation, and complaints from regulatory bodies), and total number of identified leaks, thefts, or losses of customer data. </t>
    </r>
  </si>
  <si>
    <t>S5: Supply Chain</t>
  </si>
  <si>
    <t>S5.1a</t>
  </si>
  <si>
    <r>
      <rPr>
        <b/>
        <sz val="9"/>
        <color theme="1"/>
        <rFont val="Century Gothic"/>
        <family val="2"/>
      </rPr>
      <t>Supply chain (social)</t>
    </r>
    <r>
      <rPr>
        <sz val="9"/>
        <color theme="1"/>
        <rFont val="Century Gothic"/>
        <family val="2"/>
      </rPr>
      <t xml:space="preserve">
Description of the operations and suppliers considered to have a significant risk of child labour, forced or compulsory labour, or other significant actual and potential negative social impacts, given the type of operation, commodities, or geographic region, and the nature of the measures taken by the organisation intended to contribute to eliminating these risks.</t>
    </r>
  </si>
  <si>
    <t>S5.1b</t>
  </si>
  <si>
    <r>
      <rPr>
        <b/>
        <sz val="9"/>
        <color theme="1"/>
        <rFont val="Century Gothic"/>
        <family val="2"/>
      </rPr>
      <t>Supply chain (social)</t>
    </r>
    <r>
      <rPr>
        <sz val="9"/>
        <color theme="1"/>
        <rFont val="Century Gothic"/>
        <family val="2"/>
      </rPr>
      <t xml:space="preserve">
The number and percentage of identified child labour, or forced and compulsory labour incidents in its operations or value chain; and percentage of these where the reporting entity has played a role in securing remedy for those affected.</t>
    </r>
  </si>
  <si>
    <t>S5.1c</t>
  </si>
  <si>
    <r>
      <rPr>
        <b/>
        <sz val="9"/>
        <color theme="1"/>
        <rFont val="Century Gothic"/>
        <family val="2"/>
      </rPr>
      <t>Supply chain (social)</t>
    </r>
    <r>
      <rPr>
        <sz val="9"/>
        <color theme="1"/>
        <rFont val="Century Gothic"/>
        <family val="2"/>
      </rPr>
      <t xml:space="preserve">
Report wherever material across the supply chain: mechanisms (eg supplier screening, and audits) to identify and address significant actual and potential negative social impacts, nature of these impacts, and measures to address these.</t>
    </r>
  </si>
  <si>
    <t>S5.1d</t>
  </si>
  <si>
    <r>
      <rPr>
        <b/>
        <sz val="9"/>
        <color theme="1"/>
        <rFont val="Century Gothic"/>
        <family val="2"/>
      </rPr>
      <t>Supply chain (social)</t>
    </r>
    <r>
      <rPr>
        <sz val="9"/>
        <color theme="1"/>
        <rFont val="Century Gothic"/>
        <family val="2"/>
      </rPr>
      <t xml:space="preserve">
% of products certified by external agencies, % of traceable origin.</t>
    </r>
  </si>
  <si>
    <t>Environmental Metrics</t>
  </si>
  <si>
    <t>E1: Climate Change</t>
  </si>
  <si>
    <t>E1.1a</t>
  </si>
  <si>
    <r>
      <rPr>
        <b/>
        <sz val="9"/>
        <color theme="1"/>
        <rFont val="Century Gothic"/>
        <family val="2"/>
      </rPr>
      <t>GHG emissions</t>
    </r>
    <r>
      <rPr>
        <sz val="9"/>
        <color theme="1"/>
        <rFont val="Century Gothic"/>
        <family val="2"/>
      </rPr>
      <t xml:space="preserve">
Absolute gross greenhouse gas emissions expressed as metric tonnes of CO</t>
    </r>
    <r>
      <rPr>
        <vertAlign val="superscript"/>
        <sz val="9"/>
        <color rgb="FF000000"/>
        <rFont val="Century Gothic"/>
        <family val="2"/>
      </rPr>
      <t xml:space="preserve">2 </t>
    </r>
    <r>
      <rPr>
        <sz val="9"/>
        <color rgb="FF000000"/>
        <rFont val="Century Gothic"/>
        <family val="2"/>
      </rPr>
      <t>equivalent and measured in accordance with the Greenhouse Gas Protocol for: Scope 1, Scope 2, and Scope 3 emissions. Scope 1 and Scope 2 emissions should be disclosed separately for (i) the consolidated accounting group (the parent and its subsidiaries) and (ii) associates, joint ventures, unconsolidated subsidiaries or affiliates not included in (i).</t>
    </r>
  </si>
  <si>
    <t>E1.1b</t>
  </si>
  <si>
    <r>
      <rPr>
        <b/>
        <sz val="9"/>
        <color theme="1"/>
        <rFont val="Century Gothic"/>
        <family val="2"/>
      </rPr>
      <t>GHG emissions</t>
    </r>
    <r>
      <rPr>
        <sz val="9"/>
        <color theme="1"/>
        <rFont val="Century Gothic"/>
        <family val="2"/>
      </rPr>
      <t xml:space="preserve">
Scope 3 emissions should include upstream and downstream emissions. The categories of Scope 3 emissions and basis for measurement for information provided by entities in the value chain should be disclosed. Recognising the challenges related to the disclosure of Scope 3 emissions, including data availability, reasons should be provided when Scope 3 emissions or categories of Scope 3 emissions are omitted. </t>
    </r>
  </si>
  <si>
    <t>E1.1c</t>
  </si>
  <si>
    <r>
      <rPr>
        <b/>
        <sz val="9"/>
        <color theme="1"/>
        <rFont val="Century Gothic"/>
        <family val="2"/>
      </rPr>
      <t>GHG emissions</t>
    </r>
    <r>
      <rPr>
        <sz val="9"/>
        <color theme="1"/>
        <rFont val="Century Gothic"/>
        <family val="2"/>
      </rPr>
      <t xml:space="preserve">
GHG emissions intensity for Scope 1, 2 and 3, expressed as metric tonnes of CO</t>
    </r>
    <r>
      <rPr>
        <vertAlign val="superscript"/>
        <sz val="9"/>
        <color rgb="FF000000"/>
        <rFont val="Century Gothic"/>
        <family val="2"/>
      </rPr>
      <t xml:space="preserve">2 </t>
    </r>
    <r>
      <rPr>
        <sz val="9"/>
        <color rgb="FF000000"/>
        <rFont val="Century Gothic"/>
        <family val="2"/>
      </rPr>
      <t>equivalent per unit of physical or economic output.</t>
    </r>
  </si>
  <si>
    <t>E1.2</t>
  </si>
  <si>
    <r>
      <rPr>
        <b/>
        <sz val="9"/>
        <color theme="1"/>
        <rFont val="Century Gothic"/>
        <family val="2"/>
      </rPr>
      <t>Energy mix</t>
    </r>
    <r>
      <rPr>
        <sz val="9"/>
        <color theme="1"/>
        <rFont val="Century Gothic"/>
        <family val="2"/>
      </rPr>
      <t xml:space="preserve">
Total energy use and share of energy usage by generation type noting use of energy from renewable non-fossil sources, (namely wind, solar (solar thermal and solar photovoltaic) and geothermal energy, ambient energy, tide, wave and other ocean energy, hydropower, biomass, landfill gas, sewage treatment plant gas, and biogas).</t>
    </r>
  </si>
  <si>
    <t>E1.3</t>
  </si>
  <si>
    <r>
      <rPr>
        <b/>
        <sz val="9"/>
        <color theme="1"/>
        <rFont val="Century Gothic"/>
        <family val="2"/>
      </rPr>
      <t>Science-based targets</t>
    </r>
    <r>
      <rPr>
        <sz val="9"/>
        <color theme="1"/>
        <rFont val="Century Gothic"/>
        <family val="2"/>
      </rPr>
      <t xml:space="preserve">
Define and report progress against time-bound short-, medium-, and long-term science-based GHG emissions targets that are in line with the goals of the Paris Agreement and Glasgow Climate Pact. This includes reducing global carbon dioxide emissions by 45% by 2030 relative to the 2010 level, and to net zero around mid-century, based on the best available scientific knowledge and equity, taking into account common but differentiated responsibilities and respective capabilities, and in the context of sustainable development and efforts to eradicate poverty. Science-based emissions reduction targets should be informed by recognised scientific methodologies and verified through approved processes; they should (as an absolute minimum) be consistent with relevant host country/ies’ Nationally Determined Contribution.</t>
    </r>
  </si>
  <si>
    <t>See: Climate Report &gt; Climate context – the journey to net zero, pg 9</t>
  </si>
  <si>
    <t>E1.4a</t>
  </si>
  <si>
    <r>
      <rPr>
        <b/>
        <sz val="9"/>
        <color rgb="FF000000"/>
        <rFont val="Century Gothic"/>
      </rPr>
      <t xml:space="preserve">Just transition
</t>
    </r>
    <r>
      <rPr>
        <sz val="9"/>
        <color rgb="FF000000"/>
        <rFont val="Century Gothic"/>
      </rPr>
      <t xml:space="preserve">Existence and nature of a ‘transition plan’ that commits to stakeholder engagement with affected workers and communities </t>
    </r>
  </si>
  <si>
    <t>See: Climate Report &gt; Climate context – the journey to net zero, pg 9
See: Climate Report &gt; Our commitment to a Just Transition to a green economy, pg 39</t>
  </si>
  <si>
    <t>E1.4b</t>
  </si>
  <si>
    <r>
      <rPr>
        <b/>
        <sz val="9"/>
        <color theme="1"/>
        <rFont val="Century Gothic"/>
        <family val="2"/>
      </rPr>
      <t>Just transition</t>
    </r>
    <r>
      <rPr>
        <sz val="9"/>
        <color theme="1"/>
        <rFont val="Century Gothic"/>
        <family val="2"/>
      </rPr>
      <t xml:space="preserve">
Number of workers in the past year recruited, retrained, retrenched, and/or compensated due to implementation of the decarbonisation plan.</t>
    </r>
  </si>
  <si>
    <t>E1.4c</t>
  </si>
  <si>
    <r>
      <rPr>
        <b/>
        <sz val="9"/>
        <color theme="1"/>
        <rFont val="Century Gothic"/>
        <family val="2"/>
      </rPr>
      <t>Just transition</t>
    </r>
    <r>
      <rPr>
        <sz val="9"/>
        <color theme="1"/>
        <rFont val="Century Gothic"/>
        <family val="2"/>
      </rPr>
      <t xml:space="preserve">
Number of engagements undertaken with affected parties by group and geography.</t>
    </r>
  </si>
  <si>
    <t>E1.4d</t>
  </si>
  <si>
    <r>
      <rPr>
        <b/>
        <sz val="9"/>
        <color theme="1"/>
        <rFont val="Century Gothic"/>
        <family val="2"/>
      </rPr>
      <t>Just transition</t>
    </r>
    <r>
      <rPr>
        <sz val="9"/>
        <color theme="1"/>
        <rFont val="Century Gothic"/>
        <family val="2"/>
      </rPr>
      <t xml:space="preserve">
Nature of climate-related lobbying activities, and those of relevant associations and membership groups, and their alignment with the objectives of the Paris Agreement and Glasgow Climate Pact.</t>
    </r>
  </si>
  <si>
    <t>E1.4e</t>
  </si>
  <si>
    <r>
      <rPr>
        <b/>
        <sz val="9"/>
        <color theme="1"/>
        <rFont val="Century Gothic"/>
        <family val="2"/>
      </rPr>
      <t>Just transition</t>
    </r>
    <r>
      <rPr>
        <sz val="9"/>
        <color theme="1"/>
        <rFont val="Century Gothic"/>
        <family val="2"/>
      </rPr>
      <t xml:space="preserve">
Nature of provision for delivery of the transition plan within executive remuneration.</t>
    </r>
  </si>
  <si>
    <t>E1.4f</t>
  </si>
  <si>
    <r>
      <rPr>
        <b/>
        <sz val="9"/>
        <color theme="1"/>
        <rFont val="Century Gothic"/>
        <family val="2"/>
      </rPr>
      <t>Just transition</t>
    </r>
    <r>
      <rPr>
        <sz val="9"/>
        <color theme="1"/>
        <rFont val="Century Gothic"/>
        <family val="2"/>
      </rPr>
      <t xml:space="preserve">
Nature of provision for impacts on workers and communities within climate scenario plans.</t>
    </r>
  </si>
  <si>
    <t>E1.4g</t>
  </si>
  <si>
    <r>
      <rPr>
        <b/>
        <sz val="9"/>
        <color theme="1"/>
        <rFont val="Century Gothic"/>
        <family val="2"/>
      </rPr>
      <t>Just transition</t>
    </r>
    <r>
      <rPr>
        <sz val="9"/>
        <color theme="1"/>
        <rFont val="Century Gothic"/>
        <family val="2"/>
      </rPr>
      <t xml:space="preserve">
Amount of capital and expenditure deployed on direct and indirect climate adaptation and climate mitigation efforts.</t>
    </r>
  </si>
  <si>
    <t>E2: Water Security</t>
  </si>
  <si>
    <t>E2.1a</t>
  </si>
  <si>
    <r>
      <rPr>
        <b/>
        <sz val="9"/>
        <color theme="1"/>
        <rFont val="Century Gothic"/>
        <family val="2"/>
      </rPr>
      <t>Water usage</t>
    </r>
    <r>
      <rPr>
        <sz val="9"/>
        <color theme="1"/>
        <rFont val="Century Gothic"/>
        <family val="2"/>
      </rPr>
      <t xml:space="preserve">
Total </t>
    </r>
    <r>
      <rPr>
        <sz val="9"/>
        <color rgb="FF000000"/>
        <rFont val="Century Gothic"/>
        <family val="2"/>
      </rPr>
      <t>water consumption from all areas, and from areas with water stress.</t>
    </r>
  </si>
  <si>
    <t>E2.1b</t>
  </si>
  <si>
    <r>
      <rPr>
        <b/>
        <sz val="9"/>
        <color theme="1"/>
        <rFont val="Century Gothic"/>
        <family val="2"/>
      </rPr>
      <t>Water usage</t>
    </r>
    <r>
      <rPr>
        <sz val="9"/>
        <color theme="1"/>
        <rFont val="Century Gothic"/>
        <family val="2"/>
      </rPr>
      <t xml:space="preserve">
Total </t>
    </r>
    <r>
      <rPr>
        <sz val="9"/>
        <color rgb="FF000000"/>
        <rFont val="Century Gothic"/>
        <family val="2"/>
      </rPr>
      <t>water withdrawal from all areas with water stress, with a breakdown by following sources if applicable: surface water, groundwater, seawater, produced water, third-party water.</t>
    </r>
  </si>
  <si>
    <t xml:space="preserve">See: Climate Report &gt; Group GHG emissions, pg 51
</t>
  </si>
  <si>
    <t>E2.1c</t>
  </si>
  <si>
    <r>
      <rPr>
        <b/>
        <sz val="9"/>
        <color theme="1"/>
        <rFont val="Century Gothic"/>
        <family val="2"/>
      </rPr>
      <t>Water usage</t>
    </r>
    <r>
      <rPr>
        <sz val="9"/>
        <color theme="1"/>
        <rFont val="Century Gothic"/>
        <family val="2"/>
      </rPr>
      <t xml:space="preserve">
Freshwater consumption intensity: total freshwater use per material unit (eg sales revenue, unit of production, m</t>
    </r>
    <r>
      <rPr>
        <vertAlign val="superscript"/>
        <sz val="9"/>
        <color rgb="FF000000"/>
        <rFont val="Century Gothic"/>
        <family val="2"/>
      </rPr>
      <t xml:space="preserve">2 </t>
    </r>
    <r>
      <rPr>
        <sz val="9"/>
        <color rgb="FF000000"/>
        <rFont val="Century Gothic"/>
        <family val="2"/>
      </rPr>
      <t>of building, or other).</t>
    </r>
  </si>
  <si>
    <t>E3: Biodiversity and land use</t>
  </si>
  <si>
    <t>E3.1a</t>
  </si>
  <si>
    <r>
      <rPr>
        <b/>
        <sz val="9"/>
        <color theme="1"/>
        <rFont val="Century Gothic"/>
        <family val="2"/>
      </rPr>
      <t>Biodiversity footprint (ecosystems)</t>
    </r>
    <r>
      <rPr>
        <sz val="9"/>
        <color theme="1"/>
        <rFont val="Century Gothic"/>
        <family val="2"/>
      </rPr>
      <t xml:space="preserve">
Number and area of sites owned, leased, or managed in or adjacent to areas of high biodiversity value (Key Biodiversity Areas – KBAs), for operations (if applicable) and full supply chain (if material).</t>
    </r>
  </si>
  <si>
    <t>E3.1b</t>
  </si>
  <si>
    <r>
      <rPr>
        <b/>
        <sz val="9"/>
        <color theme="1"/>
        <rFont val="Century Gothic"/>
        <family val="2"/>
      </rPr>
      <t>Biodiversity footprint (ecosystems)</t>
    </r>
    <r>
      <rPr>
        <sz val="9"/>
        <color theme="1"/>
        <rFont val="Century Gothic"/>
        <family val="2"/>
      </rPr>
      <t xml:space="preserve">
Area of land used for the production of basic plant, animal or mineral commodities (e.g. the area of land used for forestry, agriculture or mining activities).</t>
    </r>
  </si>
  <si>
    <t>E3.1c</t>
  </si>
  <si>
    <r>
      <rPr>
        <b/>
        <sz val="9"/>
        <color theme="1"/>
        <rFont val="Century Gothic"/>
        <family val="2"/>
      </rPr>
      <t>Biodiversity footprint (ecosystems)</t>
    </r>
    <r>
      <rPr>
        <sz val="9"/>
        <color theme="1"/>
        <rFont val="Century Gothic"/>
        <family val="2"/>
      </rPr>
      <t xml:space="preserve">
Level of capital and expenditure deployed towards implementation of measures undertaken to manage positive impacts and avoid, minimise, restore/rehabilitate and/or offset negative impacts on biodiversity and ecosystems.</t>
    </r>
  </si>
  <si>
    <t>E3.1d</t>
  </si>
  <si>
    <r>
      <rPr>
        <b/>
        <sz val="9"/>
        <color theme="1"/>
        <rFont val="Century Gothic"/>
        <family val="2"/>
      </rPr>
      <t>Biodiversity footprint (ecosystems)</t>
    </r>
    <r>
      <rPr>
        <sz val="9"/>
        <color theme="1"/>
        <rFont val="Century Gothic"/>
        <family val="2"/>
      </rPr>
      <t xml:space="preserve">
Describe wherever material across the value chain mechanisms aimed at enhancing management of biodiversity and ecosystem impacts (such as policies, targets, certifications, and audits).</t>
    </r>
  </si>
  <si>
    <t>E3.1e</t>
  </si>
  <si>
    <r>
      <rPr>
        <b/>
        <sz val="9"/>
        <color theme="1"/>
        <rFont val="Century Gothic"/>
        <family val="2"/>
      </rPr>
      <t>Biodiversity footprint (ecosystems)</t>
    </r>
    <r>
      <rPr>
        <sz val="9"/>
        <color theme="1"/>
        <rFont val="Century Gothic"/>
        <family val="2"/>
      </rPr>
      <t xml:space="preserve">
Describe and report results of any processes aimed at identifying, assessing and/or managing the biodiversity footprint of the organisation, including for example: size and location of all habitat areas protected or restored, and whether the success of the restoration measure was or is approved by independent external professionals; and status of each area based on its condition at the close of the reporting period, noting the standards and methodologies used. </t>
    </r>
  </si>
  <si>
    <t>E4: Pollution and waste</t>
  </si>
  <si>
    <t>E4.1a</t>
  </si>
  <si>
    <r>
      <rPr>
        <b/>
        <sz val="9"/>
        <color theme="1"/>
        <rFont val="Century Gothic"/>
        <family val="2"/>
      </rPr>
      <t>Solid waste</t>
    </r>
    <r>
      <rPr>
        <sz val="9"/>
        <color theme="1"/>
        <rFont val="Century Gothic"/>
        <family val="2"/>
      </rPr>
      <t xml:space="preserve">
Total weight of </t>
    </r>
    <r>
      <rPr>
        <sz val="9"/>
        <color rgb="FF000000"/>
        <rFont val="Century Gothic"/>
        <family val="2"/>
      </rPr>
      <t>waste generated (non-recycled), with a breakdown by composition of waste, noting % directed to disposal (including landfill and incineration), and % diverted from disposal (eg reuse, recycling, recovery).</t>
    </r>
  </si>
  <si>
    <t>E4.1b</t>
  </si>
  <si>
    <r>
      <rPr>
        <b/>
        <sz val="9"/>
        <color theme="1"/>
        <rFont val="Century Gothic"/>
        <family val="2"/>
      </rPr>
      <t>Solid waste</t>
    </r>
    <r>
      <rPr>
        <sz val="9"/>
        <color theme="1"/>
        <rFont val="Century Gothic"/>
        <family val="2"/>
      </rPr>
      <t xml:space="preserve">
Total weight of </t>
    </r>
    <r>
      <rPr>
        <sz val="9"/>
        <color rgb="FF000000"/>
        <rFont val="Century Gothic"/>
        <family val="2"/>
      </rPr>
      <t>hazardous waste generated, noting % directed to disposal (including landfill and incineration), and % diverted from disposal (eg reuse, recycling, recovery).</t>
    </r>
  </si>
  <si>
    <t>E4.1c</t>
  </si>
  <si>
    <r>
      <rPr>
        <b/>
        <sz val="9"/>
        <color theme="1"/>
        <rFont val="Century Gothic"/>
        <family val="2"/>
      </rPr>
      <t>Solid waste</t>
    </r>
    <r>
      <rPr>
        <sz val="9"/>
        <color theme="1"/>
        <rFont val="Century Gothic"/>
        <family val="2"/>
      </rPr>
      <t xml:space="preserve">
Waste intensity: total waste per material unit (eg sales revenue, unit of production, or other).</t>
    </r>
  </si>
  <si>
    <t>E4.2</t>
  </si>
  <si>
    <r>
      <rPr>
        <b/>
        <sz val="9"/>
        <color theme="1"/>
        <rFont val="Century Gothic"/>
        <family val="2"/>
      </rPr>
      <t>Single use plastic</t>
    </r>
    <r>
      <rPr>
        <sz val="9"/>
        <color theme="1"/>
        <rFont val="Century Gothic"/>
        <family val="2"/>
      </rPr>
      <t xml:space="preserve">
Report wherever material along the value chain: estimated metric tonnes of single-use plastic consumed and share (%) of single-use plastic weight of total plastic weight.</t>
    </r>
  </si>
  <si>
    <t>E4.3a</t>
  </si>
  <si>
    <r>
      <rPr>
        <b/>
        <sz val="9"/>
        <color theme="1"/>
        <rFont val="Century Gothic"/>
        <family val="2"/>
      </rPr>
      <t>Atmospheric pollution</t>
    </r>
    <r>
      <rPr>
        <sz val="9"/>
        <color theme="1"/>
        <rFont val="Century Gothic"/>
        <family val="2"/>
      </rPr>
      <t xml:space="preserve">
Report wherever material along the value chain: nitrogen oxides (NOx), sulphur oxides (SOx), volatile organic compounds (VOC), persistent organic pollutants (POP), particulate matter, and other significant air emissions identified in relevant regulations.</t>
    </r>
  </si>
  <si>
    <t>E4.3b</t>
  </si>
  <si>
    <r>
      <rPr>
        <b/>
        <sz val="9"/>
        <color theme="1"/>
        <rFont val="Century Gothic"/>
        <family val="2"/>
      </rPr>
      <t>Atmospheric pollution</t>
    </r>
    <r>
      <rPr>
        <sz val="9"/>
        <color theme="1"/>
        <rFont val="Century Gothic"/>
        <family val="2"/>
      </rPr>
      <t xml:space="preserve">
Wherever possible estimate the proportion of specified emissions that occur in or adjacent to urban/densely populated areas.</t>
    </r>
  </si>
  <si>
    <t>E4.4</t>
  </si>
  <si>
    <r>
      <rPr>
        <b/>
        <sz val="9"/>
        <color theme="1"/>
        <rFont val="Century Gothic"/>
        <family val="2"/>
      </rPr>
      <t>Water pollution</t>
    </r>
    <r>
      <rPr>
        <sz val="9"/>
        <color theme="1"/>
        <rFont val="Century Gothic"/>
        <family val="2"/>
      </rPr>
      <t xml:space="preserve">
Total water discharge to all areas in megalitres, and list of priority substances of concern for which discharges are treated, including how these substances were defined, approach to setting discharge limits, and number of incidents of non-compliance with discharge limits.</t>
    </r>
  </si>
  <si>
    <t>E5: Supply chain and materials</t>
  </si>
  <si>
    <t>E5.1</t>
  </si>
  <si>
    <r>
      <rPr>
        <b/>
        <sz val="9"/>
        <color theme="1"/>
        <rFont val="Century Gothic"/>
        <family val="2"/>
      </rPr>
      <t>Supply chain (environmental)</t>
    </r>
    <r>
      <rPr>
        <sz val="9"/>
        <color theme="1"/>
        <rFont val="Century Gothic"/>
        <family val="2"/>
      </rPr>
      <t xml:space="preserve">
Report wherever material across the </t>
    </r>
    <r>
      <rPr>
        <sz val="9"/>
        <color rgb="FF000000"/>
        <rFont val="Century Gothic"/>
        <family val="2"/>
      </rPr>
      <t>supply chain: mechanisms (eg supplier screening, and audits) to identify and address significant actual and potential negative environmental impacts, nature of these impacts, and measures to address these.</t>
    </r>
  </si>
  <si>
    <t>E5.2a</t>
  </si>
  <si>
    <r>
      <rPr>
        <b/>
        <sz val="9"/>
        <color theme="1"/>
        <rFont val="Century Gothic"/>
        <family val="2"/>
      </rPr>
      <t>Materials of concern</t>
    </r>
    <r>
      <rPr>
        <sz val="9"/>
        <color theme="1"/>
        <rFont val="Century Gothic"/>
        <family val="2"/>
      </rPr>
      <t xml:space="preserve">
Process to identify and manage emerging materials and chemicals of concern in products (materials of concern could include conflict minerals or recognised high impact raw materials such as palm oil).</t>
    </r>
  </si>
  <si>
    <t>E5.2b</t>
  </si>
  <si>
    <r>
      <rPr>
        <b/>
        <sz val="9"/>
        <color theme="1"/>
        <rFont val="Century Gothic"/>
        <family val="2"/>
      </rPr>
      <t>Materials of concern</t>
    </r>
    <r>
      <rPr>
        <sz val="9"/>
        <color theme="1"/>
        <rFont val="Century Gothic"/>
        <family val="2"/>
      </rPr>
      <t xml:space="preserve">
Percentage of materials identified in point 1 above that are covered by a sustainability certification standard or formalised sustainability management programme.</t>
    </r>
  </si>
  <si>
    <t>CR</t>
  </si>
  <si>
    <t>Scope 1, 2 and 3 carbon emissions for South Africa</t>
  </si>
  <si>
    <r>
      <t>Metric tonnes of CO</t>
    </r>
    <r>
      <rPr>
        <b/>
        <vertAlign val="subscript"/>
        <sz val="9"/>
        <color theme="0"/>
        <rFont val="Century Gothic"/>
        <family val="2"/>
      </rPr>
      <t>2</t>
    </r>
    <r>
      <rPr>
        <b/>
        <sz val="9"/>
        <color theme="0"/>
        <rFont val="Century Gothic"/>
        <family val="2"/>
      </rPr>
      <t>e</t>
    </r>
  </si>
  <si>
    <t>% Change</t>
  </si>
  <si>
    <t>Notes</t>
  </si>
  <si>
    <t>FY2023</t>
  </si>
  <si>
    <t xml:space="preserve">Page </t>
  </si>
  <si>
    <t>FY2022</t>
  </si>
  <si>
    <t>FY2021</t>
  </si>
  <si>
    <t>FY2020</t>
  </si>
  <si>
    <t>FY2019 
(base year)</t>
  </si>
  <si>
    <t>2023 v 2019</t>
  </si>
  <si>
    <t>Scope 1</t>
  </si>
  <si>
    <t>Stationary fuel</t>
  </si>
  <si>
    <t>CR, 52</t>
  </si>
  <si>
    <t>Fugitive gas</t>
  </si>
  <si>
    <t>Mobile fuel</t>
  </si>
  <si>
    <t>Onsite renewable</t>
  </si>
  <si>
    <t>Total Scope 1</t>
  </si>
  <si>
    <t>Scope 2</t>
  </si>
  <si>
    <t xml:space="preserve">Purchased electricity </t>
  </si>
  <si>
    <t>Employee occupied</t>
  </si>
  <si>
    <t>Investment properties -  owner</t>
  </si>
  <si>
    <t>Total Scope 2</t>
  </si>
  <si>
    <t>Total Scope 1 and 2</t>
  </si>
  <si>
    <t>Scope 3</t>
  </si>
  <si>
    <t>Downstream electricity</t>
  </si>
  <si>
    <t>Investment properties – tenant</t>
  </si>
  <si>
    <t>Paper consumption</t>
  </si>
  <si>
    <t>Waste generation</t>
  </si>
  <si>
    <t>Waste recycling and compost</t>
  </si>
  <si>
    <t>Losses from  transmission and distribution</t>
  </si>
  <si>
    <t>Business travel</t>
  </si>
  <si>
    <t>Fuel and energy</t>
  </si>
  <si>
    <t>Total Scope 3</t>
  </si>
  <si>
    <t>Total Scope 1, 2 and 3</t>
  </si>
  <si>
    <t>Outside of Scope</t>
  </si>
  <si>
    <t>R22 gas refills</t>
  </si>
  <si>
    <t>Total</t>
  </si>
  <si>
    <t>Grand total</t>
  </si>
  <si>
    <r>
      <t>Scope 1 and 2 emissions per sqm (tCO</t>
    </r>
    <r>
      <rPr>
        <vertAlign val="subscript"/>
        <sz val="9"/>
        <rFont val="Century Gothic"/>
        <family val="2"/>
      </rPr>
      <t>2</t>
    </r>
    <r>
      <rPr>
        <sz val="9"/>
        <rFont val="Century Gothic"/>
        <family val="2"/>
      </rPr>
      <t> /m</t>
    </r>
    <r>
      <rPr>
        <vertAlign val="superscript"/>
        <sz val="9"/>
        <rFont val="Century Gothic"/>
        <family val="2"/>
      </rPr>
      <t xml:space="preserve">2 </t>
    </r>
    <r>
      <rPr>
        <sz val="9"/>
        <rFont val="Century Gothic"/>
        <family val="2"/>
      </rPr>
      <t>)</t>
    </r>
  </si>
  <si>
    <t>0.064</t>
  </si>
  <si>
    <t>0.063</t>
  </si>
  <si>
    <t>0.069</t>
  </si>
  <si>
    <t>0.080</t>
  </si>
  <si>
    <t>0.075</t>
  </si>
  <si>
    <r>
      <t>Grand total emissions per sqm (tCO</t>
    </r>
    <r>
      <rPr>
        <vertAlign val="subscript"/>
        <sz val="9"/>
        <rFont val="Century Gothic"/>
        <family val="2"/>
      </rPr>
      <t>2</t>
    </r>
    <r>
      <rPr>
        <sz val="9"/>
        <rFont val="Century Gothic"/>
        <family val="2"/>
      </rPr>
      <t> /m</t>
    </r>
    <r>
      <rPr>
        <vertAlign val="superscript"/>
        <sz val="9"/>
        <rFont val="Century Gothic"/>
        <family val="2"/>
      </rPr>
      <t>2</t>
    </r>
    <r>
      <rPr>
        <sz val="9"/>
        <rFont val="Century Gothic"/>
        <family val="2"/>
      </rPr>
      <t xml:space="preserve">) </t>
    </r>
  </si>
  <si>
    <t>0.195</t>
  </si>
  <si>
    <t>0.194</t>
  </si>
  <si>
    <t xml:space="preserve">0.199 </t>
  </si>
  <si>
    <t xml:space="preserve">0.184 </t>
  </si>
  <si>
    <t>0.247</t>
  </si>
  <si>
    <t>Kilowatt hours excluding solar per sqm (kWh/m²)</t>
  </si>
  <si>
    <t>150.305</t>
  </si>
  <si>
    <t>164.151</t>
  </si>
  <si>
    <t>173.003</t>
  </si>
  <si>
    <t>165.315</t>
  </si>
  <si>
    <t>205.323</t>
  </si>
  <si>
    <t>Kilowatt hours including solar per sqm (kWh/m²)</t>
  </si>
  <si>
    <t>164.376</t>
  </si>
  <si>
    <t>176.466</t>
  </si>
  <si>
    <t>181.416</t>
  </si>
  <si>
    <t>172.437</t>
  </si>
  <si>
    <t>212.405</t>
  </si>
  <si>
    <t xml:space="preserve">Notes </t>
  </si>
  <si>
    <t>1. Stationery fuel use increased primarily due to the impact of load shedding on grid-tied solar systems, resulting in greater consumption of diesel in generators.</t>
  </si>
  <si>
    <t>2. Fugitive emissions increased due to the use of R410a, R134a and 407c. We expanded the reporting boundary to include gases R404a and R507a.</t>
  </si>
  <si>
    <t>3. Mobile fuel reporting has improved.</t>
  </si>
  <si>
    <t>4. The decrease in emissions at occupied facilities is due to load shedding, increased solar generation and renewable purchases, lower emission factors  and the implementation of a work-from-home policy. Electricity usage of tenants at Mutual Place was reported under Scope 3 for the first time.</t>
  </si>
  <si>
    <t>5. The investment properties increase is due to vacancies when grid electricity moves into our scope.</t>
  </si>
  <si>
    <t>6. The decrease in tenant electricity emissions in 2023 compared to 2022 is mainly due to a decrease in the emission factor and increased load shedding.</t>
  </si>
  <si>
    <t>7. We improved the accuracy of our paper consumption reporting.</t>
  </si>
  <si>
    <t>8. The decrease in water consumption was primarily driven by three Old Mutual Property properties. The decrease in the electricity emission factor also contributed to this decrease.</t>
  </si>
  <si>
    <t>9. Waste generation decreased as more waste moved to alternative waste streams.</t>
  </si>
  <si>
    <t>10. The increase in composting and recycling is due to decreased landfill use and increased catering requests for functions and events, and more people dining at canteens.</t>
  </si>
  <si>
    <t>11. A decrease in losses from transmission and distribution of purchased electricity remains consistent with the trends observed over the previous three years, attributed to the decrease in emission factor and increase in solar generated.</t>
  </si>
  <si>
    <t>12. Well-to-tank emissions are included for the first time for fuel in flights and vehicles.</t>
  </si>
  <si>
    <t>13. Well-to-tank emissions for fuel and electricity are included for the first time, aligned with best practices to account for upstream emissions associated with purchased electricity.</t>
  </si>
  <si>
    <t>14. Outside of scopes is directly associated with fugitive gas refills and system maintenance. The increase could be linked to changes in systems to update to improved gas usage, as evidenced by the Scope 1 fugitive emissions.</t>
  </si>
  <si>
    <t xml:space="preserve">15. The area decreased, while Scope 1 emissions increased with generator usage due to load shedding. </t>
  </si>
  <si>
    <t>16. Solar generation decreased due to damage to solar panels caused by high winds, with some of them requiring time-consuming replacement. With the inclusion of solar data starting from 2023, solar generation is anticipated to increase as we reach full capacity at our Old Mutual Property facility.</t>
  </si>
  <si>
    <t xml:space="preserve">Key </t>
  </si>
  <si>
    <t>SR</t>
  </si>
  <si>
    <t xml:space="preserve">Responsible Investment </t>
  </si>
  <si>
    <t>Total invested assets, by industry and asset class.</t>
  </si>
  <si>
    <t>2023 Page no.</t>
  </si>
  <si>
    <t>2022 Page no.</t>
  </si>
  <si>
    <t>Listed equity</t>
  </si>
  <si>
    <t>SR, 19</t>
  </si>
  <si>
    <t>SR, 13</t>
  </si>
  <si>
    <t>Fixed income</t>
  </si>
  <si>
    <t>Unlisted alternative assets</t>
  </si>
  <si>
    <t>Asset owner investment highlights</t>
  </si>
  <si>
    <t>Investment in renewable energy</t>
  </si>
  <si>
    <t>R30,695,890,655</t>
  </si>
  <si>
    <t>SR, 5</t>
  </si>
  <si>
    <t>SR, 12</t>
  </si>
  <si>
    <t>Investment in education</t>
  </si>
  <si>
    <t>R1,217,743,556</t>
  </si>
  <si>
    <t>Investment in water and sanitation</t>
  </si>
  <si>
    <t>R2,017,139,269</t>
  </si>
  <si>
    <t>Investment in affordable housing</t>
  </si>
  <si>
    <t>R1,332,747,727</t>
  </si>
  <si>
    <t>ESG integration</t>
  </si>
  <si>
    <t>Number of actively managed portfolios</t>
  </si>
  <si>
    <t>SR, 20</t>
  </si>
  <si>
    <t>SR, 14</t>
  </si>
  <si>
    <t>Number of  investment professionals</t>
  </si>
  <si>
    <t>Number of dedicated responsible investment professionals</t>
  </si>
  <si>
    <t>Active stewardship</t>
  </si>
  <si>
    <t xml:space="preserve">AUM under active ownership </t>
  </si>
  <si>
    <t>Company meetings at which we voted</t>
  </si>
  <si>
    <t>Resolutions voted on</t>
  </si>
  <si>
    <t>Number of company engagements</t>
  </si>
  <si>
    <t>Key ESG issues addressed in company engagements</t>
  </si>
  <si>
    <t xml:space="preserve">ESG-focused products </t>
  </si>
  <si>
    <t>OLD MUTUAL ESG EQUITY FUND</t>
  </si>
  <si>
    <t>Funds invested</t>
  </si>
  <si>
    <t>Greater exposure to high-rated ESG companies using proprietary ESG score</t>
  </si>
  <si>
    <t>Lower weighted average carbon intensity compared with benchmark 297.7 tonnes CO2e/US$M sales</t>
  </si>
  <si>
    <t>MSCI ESG rating</t>
  </si>
  <si>
    <t>AA</t>
  </si>
  <si>
    <t>AAA</t>
  </si>
  <si>
    <t>OLD MUTUAL MSCI WORLD ESG LEADERS INDEX STRATEGY</t>
  </si>
  <si>
    <t>2 &amp; 4</t>
  </si>
  <si>
    <t>ESG quality score</t>
  </si>
  <si>
    <t>7.87/10</t>
  </si>
  <si>
    <t>9.04/10</t>
  </si>
  <si>
    <t>Lower weighted average carbon intensity compared with benchmark’s 105.4 tonnes CO2e/US$M sales</t>
  </si>
  <si>
    <t>OLD MUTUAL MSCI EMERGING MARKETS ESG LEADERS INDEX STRATEGY</t>
  </si>
  <si>
    <t>6.87/10</t>
  </si>
  <si>
    <t>7.23/10</t>
  </si>
  <si>
    <t>Lower weighted average carbon intensity compared with benchmark’s 320.9 tonnes CO2e/US$M sales</t>
  </si>
  <si>
    <t>A</t>
  </si>
  <si>
    <t>OLD MUTUAL GLOBAL ESG ACTIVE FUND</t>
  </si>
  <si>
    <t>This fund was launched in November 2022. Therefore, full year data was made available for reporting in the 2023 reporting cycle.</t>
  </si>
  <si>
    <t>Reduction in carbon intensity relative to MSCI ACWI benchmark</t>
  </si>
  <si>
    <t>Percentage holdings in primary producers of fossil fuels</t>
  </si>
  <si>
    <t>9.10/10</t>
  </si>
  <si>
    <t>Lower weighted average carbon intensity compared with the benchmark of 155.1 tonnes CO2e/$m sales</t>
  </si>
  <si>
    <t xml:space="preserve">1. The large increase is mainly due to the increase in inflows from Old Mutual Investment Group's ESG focused products, namely the World ESG Leaders Index strategy (with increased inflows of R9 billion) and the inclusion of the African Frontiers Fund (with increased inflows of R4 billion) that is now an Article 8 fund. Additionally, inflows increased in the Old Mutual MSCI ACWI Climate Paris Aligned Index Investment Pool fund, of around R4 billion. These inclusions represent approximately 90% of the increase of assets invested in the green economy. The launch of the Global ESG Equity Fund in January 2023, coupled with our current reporting, has led to a rise in assets invested in the green economy.				
</t>
  </si>
  <si>
    <t>2. Funds under management as at 31 December 2023. Portfolio information is publicly available data sourced from MSCI as at 31 December 2023. MSCI ESG ratings range from AAA to CCC; MSCI ESG quality score ranges from 0 to 10; MSCI weighted average carbon intensity (tonnes CO2e/$1m sales).</t>
  </si>
  <si>
    <t xml:space="preserve">3. The lower weighted average carbon intensity benchmark to which fund WACI comparisons are made may change on an annual basis. </t>
  </si>
  <si>
    <t>4. AUM for 31 December 2022 was amended to exclude assets allocated via segregate investment mandates into the strategy that were included in the previous report. As a result, AUM has changed from $1 586 million to $853 million, with the difference being the exclusion of the segregated mandates.</t>
  </si>
  <si>
    <t>IR</t>
  </si>
  <si>
    <t>Employee profile</t>
  </si>
  <si>
    <t>South Africa Headcount</t>
  </si>
  <si>
    <t xml:space="preserve">Workforce </t>
  </si>
  <si>
    <t>SR, 44</t>
  </si>
  <si>
    <t>SR, 29</t>
  </si>
  <si>
    <t xml:space="preserve">Employees </t>
  </si>
  <si>
    <t xml:space="preserve">Contingent workers </t>
  </si>
  <si>
    <t>Old Mutual Africa Regions (OMAR) Headcount</t>
  </si>
  <si>
    <t>China Headcount</t>
  </si>
  <si>
    <t xml:space="preserve">Turnover </t>
  </si>
  <si>
    <t xml:space="preserve">Non-sales turnover </t>
  </si>
  <si>
    <t>High potential turnover</t>
  </si>
  <si>
    <t xml:space="preserve">Overall turnover </t>
  </si>
  <si>
    <t>Employee engagement</t>
  </si>
  <si>
    <t>Employee Net Promoter Score</t>
  </si>
  <si>
    <t>SR, 50</t>
  </si>
  <si>
    <t>SR, 32</t>
  </si>
  <si>
    <t>Employee engagement participation rate</t>
  </si>
  <si>
    <t>Survey conducted every other year (2021: 4.68)</t>
  </si>
  <si>
    <t>Culture Index Score</t>
  </si>
  <si>
    <t>Employee engagement score</t>
  </si>
  <si>
    <t>IR, 68</t>
  </si>
  <si>
    <t xml:space="preserve">Employee equity score </t>
  </si>
  <si>
    <t>SR, 31</t>
  </si>
  <si>
    <t>Workforce diversity</t>
  </si>
  <si>
    <t>Current workforce diversity profile, including people with disabilities as at 31 January 2024</t>
  </si>
  <si>
    <t>Top management</t>
  </si>
  <si>
    <t>Black top leadership</t>
  </si>
  <si>
    <t>IR, 28</t>
  </si>
  <si>
    <t>Female top leadership</t>
  </si>
  <si>
    <t>Senior management</t>
  </si>
  <si>
    <t>Black senior manager</t>
  </si>
  <si>
    <t>SR, 5
IR, 30</t>
  </si>
  <si>
    <t>Female senior manager</t>
  </si>
  <si>
    <t>Age and tenure</t>
  </si>
  <si>
    <t>Employee average age</t>
  </si>
  <si>
    <t>Employee average tenure</t>
  </si>
  <si>
    <t>Pay ratios</t>
  </si>
  <si>
    <t>Single-figure average  total guaranteed package (TGP) bottom 5%</t>
  </si>
  <si>
    <t>SR, 53</t>
  </si>
  <si>
    <t>SR, 49</t>
  </si>
  <si>
    <t>Single-figure average TGP top 5%</t>
  </si>
  <si>
    <t>Pay ratio TGP</t>
  </si>
  <si>
    <t>Single-figure average TR (total remuneration) bottom 5%</t>
  </si>
  <si>
    <t>Single-figure average TR top 5%</t>
  </si>
  <si>
    <t>Pay ratio TR</t>
  </si>
  <si>
    <t>Training and development</t>
  </si>
  <si>
    <t>Skills development spend in South Africa</t>
  </si>
  <si>
    <t xml:space="preserve">
IR, 68</t>
  </si>
  <si>
    <t xml:space="preserve">SR, 30 </t>
  </si>
  <si>
    <t>Skills development spend in Old Mutual Africa Regions</t>
  </si>
  <si>
    <t>Received limited assurance from GIA during annual reporting suite audit process. Intended for ESG data and disclosure booklet only</t>
  </si>
  <si>
    <t xml:space="preserve">Not reported </t>
  </si>
  <si>
    <t>Total spend on leadership development programmes.</t>
  </si>
  <si>
    <t>Total spend on learning and development</t>
  </si>
  <si>
    <t xml:space="preserve">SR, 44 </t>
  </si>
  <si>
    <t>Number of participants in talent development programmes</t>
  </si>
  <si>
    <t>Number of employees that completed and attended Leadership development courses</t>
  </si>
  <si>
    <t>SR, 46</t>
  </si>
  <si>
    <t>Total bursary students and learners</t>
  </si>
  <si>
    <t>SR, 47</t>
  </si>
  <si>
    <t>Total trainee advisors trained to date</t>
  </si>
  <si>
    <t xml:space="preserve">Number of learning interventions completed </t>
  </si>
  <si>
    <t xml:space="preserve">SR, 47 </t>
  </si>
  <si>
    <t xml:space="preserve">Average hours of training per year per employee </t>
  </si>
  <si>
    <t>Page</t>
  </si>
  <si>
    <t>Average total</t>
  </si>
  <si>
    <t>Not reported</t>
  </si>
  <si>
    <t>Average training and development expenditure per full time employee</t>
  </si>
  <si>
    <r>
      <rPr>
        <b/>
        <sz val="9"/>
        <color rgb="FF000000"/>
        <rFont val="Century Gothic"/>
      </rPr>
      <t xml:space="preserve">Average total </t>
    </r>
    <r>
      <rPr>
        <sz val="9"/>
        <color rgb="FF000000"/>
        <rFont val="Century Gothic"/>
      </rPr>
      <t>(</t>
    </r>
    <r>
      <rPr>
        <i/>
        <sz val="9"/>
        <color rgb="FF000000"/>
        <rFont val="Century Gothic"/>
      </rPr>
      <t>Average hours of training per person that the organization’s employees have undertaken during the reporting period</t>
    </r>
    <r>
      <rPr>
        <sz val="9"/>
        <color rgb="FF000000"/>
        <rFont val="Century Gothic"/>
      </rPr>
      <t>)</t>
    </r>
  </si>
  <si>
    <t>Old Mutual respects its employees’ right to freedom of association as enshrined in the International Labour Organization’s conventions and various legislative instruments in the jurisdictions we operate in. Embedded in this right is having sound collective bargaining practices and creating a healthy employment relations environment for mutually beneficial engagements and outcomes. 
Collective bargaining is one of the ways we provide employees a voice on matters related to salaries, benefits, conditions of employment, workplace safety and security, employee wellbeing and other employee rights. This is achieved through concluding relationship agreements with our social partners and/or forming structured employer-employee engagement forums where negotiations, consultations and information sharing can take place on matters of mutual interest.</t>
  </si>
  <si>
    <t>Employees covered by bargaining agreements</t>
  </si>
  <si>
    <t>% of employees covered by bargaining agreements</t>
  </si>
  <si>
    <t xml:space="preserve">New hires </t>
  </si>
  <si>
    <t>New hires for FY2023</t>
  </si>
  <si>
    <r>
      <rPr>
        <b/>
        <sz val="9"/>
        <color rgb="FF000000"/>
        <rFont val="Century Gothic"/>
      </rPr>
      <t>New hires rate</t>
    </r>
    <r>
      <rPr>
        <sz val="9"/>
        <color rgb="FF000000"/>
        <rFont val="Century Gothic"/>
      </rPr>
      <t xml:space="preserve"> (</t>
    </r>
    <r>
      <rPr>
        <i/>
        <sz val="9"/>
        <color rgb="FF000000"/>
        <rFont val="Century Gothic"/>
      </rPr>
      <t>Total number and rate of new employee hires during the reporting period</t>
    </r>
    <r>
      <rPr>
        <sz val="9"/>
        <color rgb="FF000000"/>
        <rFont val="Century Gothic"/>
      </rPr>
      <t>)</t>
    </r>
  </si>
  <si>
    <t xml:space="preserve">Workers who are not employees </t>
  </si>
  <si>
    <t>Workers who are not employees for FY2023</t>
  </si>
  <si>
    <r>
      <rPr>
        <b/>
        <sz val="9"/>
        <color rgb="FF000000"/>
        <rFont val="Century Gothic"/>
      </rPr>
      <t xml:space="preserve">Workers who are not employees </t>
    </r>
    <r>
      <rPr>
        <sz val="9"/>
        <color rgb="FF000000"/>
        <rFont val="Century Gothic"/>
      </rPr>
      <t>(</t>
    </r>
    <r>
      <rPr>
        <i/>
        <sz val="9"/>
        <color rgb="FF000000"/>
        <rFont val="Century Gothic"/>
      </rPr>
      <t>the total number of workers who are not employees and whose work is controlled by the organization and describe</t>
    </r>
    <r>
      <rPr>
        <sz val="9"/>
        <color rgb="FF000000"/>
        <rFont val="Century Gothic"/>
      </rPr>
      <t>)</t>
    </r>
  </si>
  <si>
    <t xml:space="preserve">1. Employees for all regions: We have refined our definition of employees and restated the 2022 numbers. Our workforce is defined as permanent and non-permanent Old Mutual employees and contingent workers, which include consultants, contractors, service providers and vendors
</t>
  </si>
  <si>
    <t>2. Black Top Leadership is a reflection of African, Coloured and Indian employees who are compensation grades S and above and report into the CEO. The decrease in 2023, was due to a resignation as well as a number of other changes in alignment with our overall business strategy in how our segments and divisions are structured. This resultantly reduced the CEO's reporting lines.</t>
  </si>
  <si>
    <t xml:space="preserve">3. Regional breakdown provided for the first time in line with expansion in our ESG reporting. </t>
  </si>
  <si>
    <t>4. In 2022, the roll out of the True Connectors Experience (TCX) programme exposed more leaders to leadership development initiatives. 2 084 leaders were enrolled on the TCX programme in 2022.</t>
  </si>
  <si>
    <t>5. We attribute the key driver of increased investment to the increase in the adoption of Workday. There has been a significant increase (of almost 80%) in capturing learning and development data on Workday across the Group. We anticipate that this will increase as more employees across the segments are trained on Workday.</t>
  </si>
  <si>
    <t>6. In the previous year, with the roll out of the True Connectors Experience (TCX) programme,  more leaders were exposure to leadership development initiatives. 2084 leaders were enrolled on the TcX programme in 2022.</t>
  </si>
  <si>
    <t xml:space="preserve">7. The increase is attributable to more learnership intakes. In addition to improved sourcing, capturing, tracking and reporting of our data. </t>
  </si>
  <si>
    <t>8. The overall decrease is due to a reduction in intakes across the various segments within the business.</t>
  </si>
  <si>
    <t>9. Metric being reported for the first time in line with our ongoing efforts improve reporting to meet ESG reporting requirements set out by our prioritised ESG Frameworks/Standards.</t>
  </si>
  <si>
    <t>RR</t>
  </si>
  <si>
    <t>Group Remuneration Scorecard</t>
  </si>
  <si>
    <t>Group scorecard for STI and DPA</t>
  </si>
  <si>
    <t>RR, 17</t>
  </si>
  <si>
    <t>RR, 19</t>
  </si>
  <si>
    <t>CGR</t>
  </si>
  <si>
    <t>Board composition</t>
  </si>
  <si>
    <t>Demographics</t>
  </si>
  <si>
    <t>Non-South African</t>
  </si>
  <si>
    <t>CGR, 20</t>
  </si>
  <si>
    <t>CGR, 14</t>
  </si>
  <si>
    <t>White South Africa</t>
  </si>
  <si>
    <t>Black South African</t>
  </si>
  <si>
    <t>Target for black South African representation on the Board</t>
  </si>
  <si>
    <t>Not achieved</t>
  </si>
  <si>
    <t>Gender diversity</t>
  </si>
  <si>
    <t>Male</t>
  </si>
  <si>
    <t>Female</t>
  </si>
  <si>
    <t>Target for female representation on the Board)</t>
  </si>
  <si>
    <t>Achieved</t>
  </si>
  <si>
    <t>Board member average age</t>
  </si>
  <si>
    <t xml:space="preserve">Average age </t>
  </si>
  <si>
    <t>CGR, 7</t>
  </si>
  <si>
    <t>Scheduled Board meeting attendance</t>
  </si>
  <si>
    <t>Scheduled meeting attendance</t>
  </si>
  <si>
    <t xml:space="preserve">Skills </t>
  </si>
  <si>
    <t>Number of Board members with recognised executive industry expertise in a particular field</t>
  </si>
  <si>
    <t>CGR, 21</t>
  </si>
  <si>
    <t>CGR, 15</t>
  </si>
  <si>
    <t>Risk management</t>
  </si>
  <si>
    <t>Finance and audit</t>
  </si>
  <si>
    <t>Actuarial</t>
  </si>
  <si>
    <t>Information technology</t>
  </si>
  <si>
    <t>Remuneration and performance management</t>
  </si>
  <si>
    <t>Sales and distribution</t>
  </si>
  <si>
    <t>Responsible Business</t>
  </si>
  <si>
    <t>Listed corporates</t>
  </si>
  <si>
    <t>Number of potential relationships not proceeded</t>
  </si>
  <si>
    <t>SR, 70</t>
  </si>
  <si>
    <t>Number of existing relationships were exited</t>
  </si>
  <si>
    <t>Number of existing relationships maintained with mitigating measures or restrictions applied</t>
  </si>
  <si>
    <t>Number of new relationships that proceeded with mitigating measures or restrictions applied</t>
  </si>
  <si>
    <t>Participation in the annual attestation process</t>
  </si>
  <si>
    <t xml:space="preserve">Existing employees </t>
  </si>
  <si>
    <t>IR, 15</t>
  </si>
  <si>
    <t>Newly appointed employees</t>
  </si>
  <si>
    <t>1. Recorded financial crime incidents increase by 51% overall. This is because investigations during the COVID-19 pandemic were hampered by investigators not able to perform interviews and disciplinaries as in the normal course of business. The increase in incident reflect the lag in returning to normal investigative processes.</t>
  </si>
  <si>
    <t>2. Metric being reported for the first time in line with our ongoing efforts improve reporting to meet ESG reporting requirements set out by our prioritised ESG Frameworks/Standards.</t>
  </si>
  <si>
    <t xml:space="preserve">Incidents of non-compliance </t>
  </si>
  <si>
    <t>Total actions taken in respect of financial crime-related incidents</t>
  </si>
  <si>
    <t>Not included in report</t>
  </si>
  <si>
    <t>Financial crime-related employee dismissals</t>
  </si>
  <si>
    <t>Financial crime-related adviser disbarment</t>
  </si>
  <si>
    <t>Financial crime-related criminal cases lodged</t>
  </si>
  <si>
    <t>Financial crime-related broker/mandated agent cancelled contracts</t>
  </si>
  <si>
    <t>Number of protected actionable disclosures on group whistle-blower hotline</t>
  </si>
  <si>
    <t>Number of fraud incidents reported by employees (including proactive fraud detection)</t>
  </si>
  <si>
    <t>Total number of fraud incidents reported</t>
  </si>
  <si>
    <t>Number of breaches in Group ABC (anti-bribery and corruption) standards</t>
  </si>
  <si>
    <t>1. Recorded financial crime incidents increase by 38% overall mainly as a result of loan application fraud, money mule accounts and fraudulent sales.</t>
  </si>
  <si>
    <t xml:space="preserve">2. The number of fraud incidents reported by employees (including proactive fraud detection) restated to reflect the inclusion of actively detected incidents.  </t>
  </si>
  <si>
    <t xml:space="preserve">3. Related to Procurement Fraud in a South African subsidiary. The matter was investigated and reported to the relevant law enforcement authorities. </t>
  </si>
  <si>
    <t xml:space="preserve">Data security and privacy </t>
  </si>
  <si>
    <t>Cybersecurity awareness</t>
  </si>
  <si>
    <t xml:space="preserve">Reduction of the click rate for phishing simulations. </t>
  </si>
  <si>
    <t>Increase in real suspicious e-mails reported</t>
  </si>
  <si>
    <t>Increase in people reached through our international cyber awareness month campaign</t>
  </si>
  <si>
    <t>1. We increased suspicious email awareness with reminders to use the Phish Alert Button in every communication, as well as provided a dedicated communication on reporting suspicious emails. Additionally, an updated version of the Phish Alert Button was implemented to ensure ease of use and accessibility, and extending it into Office 365 (as it was previously only available in Outlook)</t>
  </si>
  <si>
    <t>Old Mutual Limited</t>
  </si>
  <si>
    <t>Complaints ratio</t>
  </si>
  <si>
    <t>Net Promotor Score</t>
  </si>
  <si>
    <t>IR, 30</t>
  </si>
  <si>
    <t>IR, 47</t>
  </si>
  <si>
    <t>Number of active digital users</t>
  </si>
  <si>
    <t>IR, 9</t>
  </si>
  <si>
    <t>IR, 8</t>
  </si>
  <si>
    <t>Value of claims and benefits paid</t>
  </si>
  <si>
    <t>IR, 36</t>
  </si>
  <si>
    <t>Reported at segment level. Please refer to the segment performance pages of the integrated report</t>
  </si>
  <si>
    <t>Total number of customers</t>
  </si>
  <si>
    <t>IR. 10</t>
  </si>
  <si>
    <t>Mass and Foundation Cluster</t>
  </si>
  <si>
    <t>Number of customers</t>
  </si>
  <si>
    <t>SR, 36</t>
  </si>
  <si>
    <t>SR, 25</t>
  </si>
  <si>
    <t>Loans and advances</t>
  </si>
  <si>
    <t>Old Mutual Corporate</t>
  </si>
  <si>
    <t>SMEgo 2.0  registered users</t>
  </si>
  <si>
    <t xml:space="preserve">Number of generated invoices on SMEgo 2.0 </t>
  </si>
  <si>
    <t>Value of generated invoices on SMEgo 2.0</t>
  </si>
  <si>
    <t>SME digital marketplace registered buyers and sellers</t>
  </si>
  <si>
    <t>Value of funds generated through  funding concierge to SMMEs</t>
  </si>
  <si>
    <t>Personal Finance and Wealth Management</t>
  </si>
  <si>
    <t>Old Mutual Insure</t>
  </si>
  <si>
    <t>Number of policies</t>
  </si>
  <si>
    <t>Claims and benefits paid</t>
  </si>
  <si>
    <t>Old Mutual Investments</t>
  </si>
  <si>
    <t>Number of institutional customers</t>
  </si>
  <si>
    <t>Funds above benchmark over three years</t>
  </si>
  <si>
    <t>Old Mutual Africa Regions</t>
  </si>
  <si>
    <t>Responsible lending to customers</t>
  </si>
  <si>
    <t>1. The percentage of funds above benchmark over a three-year period in 2022 has restated because the benchmark on Balance Composition changed to be strategic rather than a peer benchmark for the numbers to be consistent.</t>
  </si>
  <si>
    <t>Number of retail branches</t>
  </si>
  <si>
    <t>SR, 42</t>
  </si>
  <si>
    <t>SR, 28</t>
  </si>
  <si>
    <t>Number of tied advisers</t>
  </si>
  <si>
    <t>Amount invested in intermediaries’ training and development</t>
  </si>
  <si>
    <t>Number of independent intermediaries</t>
  </si>
  <si>
    <t>Number of independent brokers</t>
  </si>
  <si>
    <t>1. The 2022 reported spend included training given to the members of the fund by FWP to value of about R800 000 which was not repeated in 2023.</t>
  </si>
  <si>
    <t>2. The increase in intermediary training and development was due to increased spend on broker development in the 2023 financial year</t>
  </si>
  <si>
    <t>Education and skills development</t>
  </si>
  <si>
    <t xml:space="preserve">Old Mutual Education Trust </t>
  </si>
  <si>
    <t>Bursary spend</t>
  </si>
  <si>
    <t>SR, 61</t>
  </si>
  <si>
    <t>Not included in the report</t>
  </si>
  <si>
    <t>Bursaries awarded</t>
  </si>
  <si>
    <t>Number of graduates since 2013</t>
  </si>
  <si>
    <t>SR, 34</t>
  </si>
  <si>
    <t>Education Flagship Programme</t>
  </si>
  <si>
    <t>Number of Grade 1, 2 and 3 teachers trained</t>
  </si>
  <si>
    <t>Number of school leaders trained</t>
  </si>
  <si>
    <t>Number of ECD practitioners trained</t>
  </si>
  <si>
    <t>Financial education and Inclusion</t>
  </si>
  <si>
    <t>Old Mutual Rewards</t>
  </si>
  <si>
    <t>Number of financial wellness activities completed</t>
  </si>
  <si>
    <t>SR, 55</t>
  </si>
  <si>
    <t xml:space="preserve">SR, 36 </t>
  </si>
  <si>
    <t>Number of people reached through Old Mutual Rewards</t>
  </si>
  <si>
    <t>SR,36</t>
  </si>
  <si>
    <t xml:space="preserve">Total number of OM Rewards members </t>
  </si>
  <si>
    <t>SR, 39</t>
  </si>
  <si>
    <t>Old Mutual On The Money</t>
  </si>
  <si>
    <t>Face-to-face reach</t>
  </si>
  <si>
    <t>Social media reach</t>
  </si>
  <si>
    <t>Moneyversity</t>
  </si>
  <si>
    <t>Number of engaged users</t>
  </si>
  <si>
    <t>22Seven</t>
  </si>
  <si>
    <t>Number of registered users</t>
  </si>
  <si>
    <t>Number of linked accounts</t>
  </si>
  <si>
    <t>Financial Wellbeing Programme</t>
  </si>
  <si>
    <t>Number of people reached by  Financial Wellbeing Programme</t>
  </si>
  <si>
    <t>Number of people reached by financial education initiatives</t>
  </si>
  <si>
    <t/>
  </si>
  <si>
    <t>Entrepreneurship</t>
  </si>
  <si>
    <t xml:space="preserve">Masisizane </t>
  </si>
  <si>
    <t xml:space="preserve">Number of SMMEs reached </t>
  </si>
  <si>
    <t>SR, 59</t>
  </si>
  <si>
    <t>Number of jobs created by Masisizane Fund</t>
  </si>
  <si>
    <t>SR, 37</t>
  </si>
  <si>
    <t>Amount disbursed by Masisizane Fund in 2023</t>
  </si>
  <si>
    <t>Amount disbursed by Masisizane Fund since inception</t>
  </si>
  <si>
    <t> </t>
  </si>
  <si>
    <t xml:space="preserve">Black distributors trust </t>
  </si>
  <si>
    <t>Loans disbursed</t>
  </si>
  <si>
    <t>R4 948,990</t>
  </si>
  <si>
    <r>
      <rPr>
        <sz val="9"/>
        <color rgb="FF000000"/>
        <rFont val="Century Gothic"/>
      </rPr>
      <t>R</t>
    </r>
    <r>
      <rPr>
        <sz val="10"/>
        <color rgb="FF000000"/>
        <rFont val="Century Gothic"/>
      </rPr>
      <t>2,173,000</t>
    </r>
  </si>
  <si>
    <t>Grants awarded</t>
  </si>
  <si>
    <r>
      <rPr>
        <b/>
        <sz val="9"/>
        <color rgb="FF000000"/>
        <rFont val="Century Gothic"/>
      </rPr>
      <t>R</t>
    </r>
    <r>
      <rPr>
        <b/>
        <sz val="10"/>
        <color rgb="FF000000"/>
        <rFont val="Century Gothic"/>
      </rPr>
      <t>4,323,555</t>
    </r>
  </si>
  <si>
    <t>R2,874,898</t>
  </si>
  <si>
    <t>Investment towards programmer</t>
  </si>
  <si>
    <t>R9,272,545</t>
  </si>
  <si>
    <r>
      <t>R5,047,898</t>
    </r>
    <r>
      <rPr>
        <sz val="10"/>
        <color rgb="FF4A4D4E"/>
        <rFont val="Century Gothic"/>
        <family val="2"/>
        <charset val="1"/>
      </rPr>
      <t> </t>
    </r>
  </si>
  <si>
    <t xml:space="preserve">Adviser jobs created </t>
  </si>
  <si>
    <t>Old Mutual ESD Fund</t>
  </si>
  <si>
    <t>Number of deals approved</t>
  </si>
  <si>
    <t>Value of funds approved</t>
  </si>
  <si>
    <t>Debt and equity approved since 2019</t>
  </si>
  <si>
    <t>Number of jobs created permanent and temporary</t>
  </si>
  <si>
    <t xml:space="preserve">SMEgo </t>
  </si>
  <si>
    <t>Registered users</t>
  </si>
  <si>
    <t>Registered funders</t>
  </si>
  <si>
    <t xml:space="preserve">Funding events facilitated </t>
  </si>
  <si>
    <t xml:space="preserve">SMMEs reached </t>
  </si>
  <si>
    <t xml:space="preserve">Total SMMEs reached </t>
  </si>
  <si>
    <t>Employee volunteerism</t>
  </si>
  <si>
    <t>Total value of staff contributions since inception</t>
  </si>
  <si>
    <t>SR, 38</t>
  </si>
  <si>
    <t>Number of contributors on the matched payroll giving programme</t>
  </si>
  <si>
    <t>Old Mutual matched payroll giving programme monthly contribution</t>
  </si>
  <si>
    <t>Old Mutual matched payroll giving programme employee donations</t>
  </si>
  <si>
    <t>Humanitarian and disaster support</t>
  </si>
  <si>
    <t>Value of Humanitarian and disaster support initiatives</t>
  </si>
  <si>
    <t>SR, 63</t>
  </si>
  <si>
    <t xml:space="preserve">People supported through disaster relief efforts </t>
  </si>
  <si>
    <t xml:space="preserve">Transformation in practice </t>
  </si>
  <si>
    <t>Element of B-BBEE scorecard</t>
  </si>
  <si>
    <t>Equity ownership</t>
  </si>
  <si>
    <t>Independently reviewed by AQRate, not included in reports</t>
  </si>
  <si>
    <t>SR, 41</t>
  </si>
  <si>
    <t>Management control</t>
  </si>
  <si>
    <t>Skills development</t>
  </si>
  <si>
    <t>Procurement and ESD</t>
  </si>
  <si>
    <t>Socio-economic development and consumer education</t>
  </si>
  <si>
    <t>Empowerment financing</t>
  </si>
  <si>
    <t>Access to financial services</t>
  </si>
  <si>
    <t>Additional Y.E.S points</t>
  </si>
  <si>
    <t>Total score</t>
  </si>
  <si>
    <t>Full score - converted</t>
  </si>
  <si>
    <t xml:space="preserve">Final B-BBEE status </t>
  </si>
  <si>
    <t xml:space="preserve">Level 1 contributor </t>
  </si>
  <si>
    <t>1. Teacher training in Limpopo is still in progress, so teacher numbers for the numeracy component of the programme are not accounted for in the current data set.</t>
  </si>
  <si>
    <t>2. An Additional 92 school leaders across Mpumalanga and the Eastern Cape were added in the 2023 programme.</t>
  </si>
  <si>
    <t>3. ECD registrations and the training of ECD practitioners was conducted in Limpopo as a component of the 2023 programme.</t>
  </si>
  <si>
    <t xml:space="preserve">4. The increase noted is driven by increased engagement by active members on platforms </t>
  </si>
  <si>
    <t>5. Due to improvement in the data definition, the number of people reached metric has been restated to only reflect the proportion of Old Mutual Rewards members who engaged in financial wellness activities in the reporting period, and exclude dormant members</t>
  </si>
  <si>
    <t xml:space="preserve">6. Through the improvement of data, the number of people reached has been restated to reflect only the proportion of OM Rewards members who engaged in financial wellness activities in the reporting period, thus excluding dormant members in the reporting period. </t>
  </si>
  <si>
    <t>7. In 2023, the social media platforms X and Facebook changed their data extraction methodologies to no longer include organic reach metrics. This resulted in the decrease in 2023.</t>
  </si>
  <si>
    <t>8. The increase is due, in part, to improved data methodology.</t>
  </si>
  <si>
    <t>9. The growth in the number of people reached is due to increased investments in efforts to reach people through our financial wellness programmes.</t>
  </si>
  <si>
    <t>10.  This metric comprises financial education social media reach as well as face-to-face financial education. In 2023, the social media platforms X and Facebook have changed their data extraction methodologies to no longer include organic reach metrics. This resulted in the decrease in 2023.</t>
  </si>
  <si>
    <t>11. There is a three-month period between approval and disbursement of funds, Therefore, some funds that we approved in 2023 are only being disbursed in 2024 because they were approved in the last quarter of 2023.</t>
  </si>
  <si>
    <t>12. There was less activity within the Black Distributors Trust in 2022 as compared to 2023. Activity within the fund is driven by the number of applications received, increased awareness of SMMEs/visibility of the fund etc.</t>
  </si>
  <si>
    <t>13. Given the meteoric growth between 2021 and 2022, much of 2023 was spent on affirming the investment focus and thesis, embedding governance and building suitable infrastructure with detailed engagements with the Department on ring-fencing a portion of the fund (R50m) to alternative funding. Furthermore, given the rapid trajectory in approvals over the last 3 years, we spent 2023 on developing a strategic proposal to enhance our offering to the market.  Seven deals were assessed by the ESD team but 2 transactions advanced to approval. Due to the weak macroenvironment and uncertain electricity supply, SMMEs were reluctant to take on debt.</t>
  </si>
  <si>
    <t>14. The ESD Fund provided capital to SMMEs in the short-term insurance and construction industries. The capital was provided in the form of Growth and Working capital.</t>
  </si>
  <si>
    <t>15. The quantum was due to the KwaZulu-Natal floods in 2022. The Old Mutual Foundation Board of Trustees approved an additional R30 million towards the KZN Rebuild Intervention Project after the floods.</t>
  </si>
  <si>
    <t>16. Youth Employment Services: Old Mutual has done an exercise to understand the requirements to progress this scorecard element. At this stage, the requirements and timelines still need to be considered and incorporated into our workplan.</t>
  </si>
  <si>
    <t xml:space="preserve">South African supplier SMME base </t>
  </si>
  <si>
    <t>SR, 64</t>
  </si>
  <si>
    <t xml:space="preserve">Increase in SMME spend </t>
  </si>
  <si>
    <t xml:space="preserve">Spend on black-owned businesses </t>
  </si>
  <si>
    <t xml:space="preserve">Spend on black women-owned businesses </t>
  </si>
  <si>
    <t xml:space="preserve">Suppliers enabled from non-compliant to qualifying SMMEs </t>
  </si>
  <si>
    <t>OMLACSA payment term for SMME suppliers</t>
  </si>
  <si>
    <t xml:space="preserve">7 days </t>
  </si>
  <si>
    <t>7 days</t>
  </si>
  <si>
    <t xml:space="preserve">% funding provided to businesses with 100% black ownership </t>
  </si>
  <si>
    <t>SR, 60</t>
  </si>
  <si>
    <t xml:space="preserve">% funding provided to businesses with 51% ownership </t>
  </si>
  <si>
    <t xml:space="preserve">% funding provided to businesses with 51% black women ownership </t>
  </si>
  <si>
    <t>1. Percentage of Old Mutual's South African suppliers that are Small, Medium Micro-Enterprises (SMMEs)</t>
  </si>
  <si>
    <r>
      <rPr>
        <sz val="9"/>
        <color rgb="FF000000"/>
        <rFont val="Century Gothic"/>
      </rPr>
      <t xml:space="preserve">2. Disclosed as "the expansion of </t>
    </r>
    <r>
      <rPr>
        <b/>
        <sz val="9"/>
        <color rgb="FF000000"/>
        <rFont val="Century Gothic"/>
      </rPr>
      <t xml:space="preserve">over </t>
    </r>
    <r>
      <rPr>
        <sz val="9"/>
        <color rgb="FF000000"/>
        <rFont val="Century Gothic"/>
      </rPr>
      <t>500 suppliers across the B-BBEE Code thresholds, from non‑compliant through to qualifying small enterprises"</t>
    </r>
  </si>
  <si>
    <t>TTR</t>
  </si>
  <si>
    <t>OML Tax contribution</t>
  </si>
  <si>
    <t>Tax contribution</t>
  </si>
  <si>
    <t>TTR, 7</t>
  </si>
  <si>
    <t>TTR, 6</t>
  </si>
  <si>
    <t>Payroll tax</t>
  </si>
  <si>
    <t>Corporate tax</t>
  </si>
  <si>
    <t>Indirect tax</t>
  </si>
  <si>
    <t>Policyholder tax</t>
  </si>
  <si>
    <t>Property rates and taxes</t>
  </si>
  <si>
    <t>Dividends tax</t>
  </si>
  <si>
    <t>Other</t>
  </si>
  <si>
    <t>Tax borne by the Group by tax type</t>
  </si>
  <si>
    <t>Employee tax (PAYE)</t>
  </si>
  <si>
    <t>Policyholder tax (in life company)</t>
  </si>
  <si>
    <t>Tax collected on behalf of revenue authorities by tax type</t>
  </si>
  <si>
    <t>Stamp duty</t>
  </si>
  <si>
    <t>We collaborate in industry and sector initiatives, including:</t>
  </si>
  <si>
    <t>UN Global Compact</t>
  </si>
  <si>
    <t xml:space="preserve">Principles of Responsible Investments </t>
  </si>
  <si>
    <t>Net Zero Asset Owner Alliance</t>
  </si>
  <si>
    <t xml:space="preserve">Net Zero Asset Managers Initiative </t>
  </si>
  <si>
    <t>Carbon Disclosure Project</t>
  </si>
  <si>
    <t>Nairobi Declaration on Sustainable Insurance</t>
  </si>
  <si>
    <t xml:space="preserve">National Business Initiative </t>
  </si>
  <si>
    <t xml:space="preserve">Code for Responsible Investing in South Africa </t>
  </si>
  <si>
    <t>Actuarial Society of South Africa</t>
  </si>
  <si>
    <t>Association for Savings for Investment South Africa</t>
  </si>
  <si>
    <t xml:space="preserve">Black Management Forum </t>
  </si>
  <si>
    <t>Business Leadership South Africa</t>
  </si>
  <si>
    <t xml:space="preserve">World Economic Forum </t>
  </si>
  <si>
    <t>Policies and frameworks</t>
  </si>
  <si>
    <t>Maadili Charter (code of ethics)</t>
  </si>
  <si>
    <t>The Old Mutual Group believes an ethical culture is an important part of doing business responsibly. Creating this culture is a collective effort between the Board, management, employees and contractors. The Maadili Charter was adopted in 2018 as a code of ethics to guide the Group's behaviour and conduct. The Charter outlines the Group's values, policies and standards that underpin the Group's approach to ethical conduct. The policy details ethics issues such as treating customers fairly, conflicts of interest, discrimination, harassment, freedom of association, collective bargaining, financial crime, anti-money laundering, bribery, social media conduct and transparency.
Last review: January 2024</t>
  </si>
  <si>
    <t xml:space="preserve">Environmental, health and safety policy </t>
  </si>
  <si>
    <t>The Old Mutual Group's primary aim is to meet the financial needs of its clients. In doing so, the company recognises that it is paramount to prevent harm to the environment, reduce waste and provision safe and healthy working conditions to prevent work-related injuries and ill health of employees, contractors, service providers, guests and visitors. In the integrated environmental, health and safety (EHS) policy, Old Mutual Group commits to applying best practices to its EHS management by complying with relevant EHS laws, regulations and standards, identifying and prioritising EHS risks, ensuring EHS objectives are in the key performance indicators of policy compliance enablers, collaborating with management and employees to inculcate a culture inclusive of EHS principles, and monitoring and reporting on EHS objectives and targets at relevant forums. 
Last review: Deember 2023</t>
  </si>
  <si>
    <t>Procurement policy</t>
  </si>
  <si>
    <t>The Old Mutual Group believes that all procurement must happen within the ethical guidelines stipulated in the Maadili Charter. This policy sets out key principles for procurement to ensure the proficient sourcing of goods and services of high quality at a fair price by applying ethical procurement techniques and strategies that encourage social equity in preferential procurement, ensure fairness and transparency, achieve the best value for money through competitiveness and cost effectiveness, leverage expertise in procurement agreement negotiations and supplier management and minimise risk exposure. The policy applies to the Old Mutual Group.
Last review: March 2024</t>
  </si>
  <si>
    <t>Financial Crime Policy</t>
  </si>
  <si>
    <t>The policy details Old Mutual's Group-wide principles for managing financial crime risk, including bribery and corruption risk. The policy applies to Old Mutual Group and all its subsidiaries where Old Mutual, as a shareholder, has effective management control. 
Last review: August 2023</t>
  </si>
  <si>
    <t xml:space="preserve">Employment Relations Handbook </t>
  </si>
  <si>
    <t>This applies to Old Mutual Group and all local and international subsidiaries where Old Mutual has management control. The handbook covers issues applicable to all Group employees, including part-time, fixed-term and temporary employees and contractors. 
Last review: August 2022</t>
  </si>
  <si>
    <t>Information Technology Risk Policy</t>
  </si>
  <si>
    <t>Its objective is to set the OML Group-wide requirements to protect against risks that arise from the use of information technology. It is aligned to the latest version of industry standards adapted to the OML context, including ISO 20000, NIST CSF, CSA CCM, ITIL and COBIT as well as key applicable laws and regulations such as the Protection of Personal Information Act (POPIA), the Cyber Crimes Acts and the draft IT Risk Management Joint Standard from the regulator. Information Technology risk is the risk of loss due to inadequate or inefficient information security, failure of systems and/or related processes. This Policy is applicable to OML and all subsidiaries that form part of the OML Group who provide financial products and / or render financial services, whereby Old Mutual as shareholder has effective management control.
Last Review: August 2023</t>
  </si>
  <si>
    <t>Conflict of Interest Policy</t>
  </si>
  <si>
    <t>This policy applies to all Old Mutual Group permanent and temporary employees, officers, advisers and contractors. It provides a framework to prevent conflicts of interest as far as reasonably possible. Should a conflict arise, the policy provides guidance to deal with this ethically and avoid future risk. 
Last review: November 2022</t>
  </si>
  <si>
    <t>Anti-bribery and Corruption Standard</t>
  </si>
  <si>
    <t>This policy provides the principles and the mandatory minimum standards for managing anti-bribery and corruption risk across the Old Mutual Group. This standard applies to Old Mutual Group and all its subsidiaries where Old Mutual, as a shareholder, has effective management control. 
Last review: August 2020</t>
  </si>
  <si>
    <t>Market Conduct Risk Policy</t>
  </si>
  <si>
    <t>This policy sets out the Group-wide principles for managing conduct risk, defined as the risk arising from decisions or behaviours that may adversely impact fair customers or market integrity. The policy applies to the Old Mutual Group and all its subsidiaries that provide financial products or render financial services, where Old Mutual, as a shareholder, has effective management control. 
Last review: August 2023</t>
  </si>
  <si>
    <t>Enterprise Risk Management Policy</t>
  </si>
  <si>
    <t>This policy sets out the Group-wide principles for enterprise risk management (ERM), including the management, escalation and reporting of all material risks to the business's strategy and objectives, risk events and risk policy breaches. The policy applies to the Old Mutual Group and all its subsidiaries that provide financial products or render financial services, where Old Mutual, as a shareholder, has effective management control. 
Last review: August 2023</t>
  </si>
  <si>
    <t>Responsible investment policy</t>
  </si>
  <si>
    <t>This policy sets out the Old Mutual Group-wide principles for responsible investment to give full effect to the applicable national legislation and industry codes of best practice. This policy applies to all Group business units with investment management capabilities.
Last review: September 2022</t>
  </si>
  <si>
    <t>Protected disclosure procedures (whistleblowing arrangements)</t>
  </si>
  <si>
    <t>This policy sets out the Old Mutual Group-wide requirements for establishing and maintaining whistleblowing arrangements. The policy is applicable to the Old Mutual Group and all its subsidiaries where Old Mutual, as a shareholder, has effective management control.
Last review: August 2020</t>
  </si>
  <si>
    <t>Transformation Policy</t>
  </si>
  <si>
    <t>This policy sets out the Old Mutual Group-wide principles for the effective management and monitoring of transformation initiatives and objectives across the Group. The policy is applicable to Old Mutual Group and all subsidiaries that form part of the Group, where Old Mutual is a shareholder has effective management control. 
Last review: February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</si>
</sst>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3" formatCode="_ * #,##0.00_ ;_ * \-#,##0.00_ ;_ * &quot;-&quot;??_ ;_ @_ "/>
    <numFmt numFmtId="164" formatCode="_(&quot;$&quot;* #,##0.00_);_(&quot;$&quot;* \(#,##0.00\);_(&quot;$&quot;* &quot;-&quot;??_);_(@_)"/>
    <numFmt numFmtId="165" formatCode="&quot;R&quot;#,##0;\-&quot;R&quot;#,##0"/>
    <numFmt numFmtId="166" formatCode="&quot;R&quot;#,##0;[Red]\-&quot;R&quot;#,##0"/>
    <numFmt numFmtId="167" formatCode="&quot;R&quot;#,##0.00;\-&quot;R&quot;#,##0.00"/>
    <numFmt numFmtId="168" formatCode="_-* #,##0.00_-;\-* #,##0.00_-;_-* &quot;-&quot;??_-;_-@_-"/>
    <numFmt numFmtId="169" formatCode="0.0%"/>
    <numFmt numFmtId="170" formatCode="0.0"/>
    <numFmt numFmtId="171" formatCode="_(* #,##0_);_(* \(#,##0\);_(* &quot;-&quot;??_);_(@_)"/>
    <numFmt numFmtId="172" formatCode="&quot;R&quot;#,##0"/>
    <numFmt numFmtId="173" formatCode="#,##0_ ;\-#,##0\ "/>
    <numFmt numFmtId="174" formatCode="#,##0.0"/>
    <numFmt numFmtId="175" formatCode="#,##0.0000"/>
    <numFmt numFmtId="176" formatCode="&quot;R&quot;#,##0.0"/>
    <numFmt numFmtId="177" formatCode="&quot;$&quot;#,##0"/>
  </numFmts>
  <fonts count="88" x14ac:knownFonts="1">
    <font>
      <sz val="11"/>
      <color theme="1"/>
      <name val="Calibri"/>
      <family val="2"/>
      <scheme val="minor"/>
    </font>
    <font>
      <sz val="11"/>
      <color theme="1"/>
      <name val="Calibri"/>
      <family val="2"/>
      <scheme val="minor"/>
    </font>
    <font>
      <b/>
      <sz val="11"/>
      <color rgb="FF000000"/>
      <name val="Century Gothic"/>
      <family val="2"/>
    </font>
    <font>
      <sz val="10"/>
      <color theme="1"/>
      <name val="Century Gothic"/>
      <family val="2"/>
    </font>
    <font>
      <b/>
      <sz val="9.5"/>
      <color theme="0"/>
      <name val="Calibri"/>
      <family val="2"/>
      <scheme val="minor"/>
    </font>
    <font>
      <sz val="10"/>
      <color theme="0"/>
      <name val="Century Gothic"/>
      <family val="2"/>
    </font>
    <font>
      <b/>
      <sz val="11"/>
      <color rgb="FF339966"/>
      <name val="Century Gothic"/>
      <family val="2"/>
    </font>
    <font>
      <sz val="8"/>
      <name val="Calibri"/>
      <family val="2"/>
      <scheme val="minor"/>
    </font>
    <font>
      <b/>
      <sz val="9.5"/>
      <color theme="0"/>
      <name val="Century Gothic"/>
      <family val="2"/>
    </font>
    <font>
      <b/>
      <sz val="7"/>
      <color theme="3"/>
      <name val="Calibri"/>
      <family val="2"/>
      <scheme val="minor"/>
    </font>
    <font>
      <sz val="9.5"/>
      <color theme="3"/>
      <name val="Calibri"/>
      <family val="2"/>
      <scheme val="minor"/>
    </font>
    <font>
      <b/>
      <sz val="9.5"/>
      <color theme="0"/>
      <name val="Calibri Light"/>
      <family val="2"/>
      <scheme val="major"/>
    </font>
    <font>
      <b/>
      <sz val="9.5"/>
      <color theme="8" tint="-0.249977111117893"/>
      <name val="Calibri Light"/>
      <family val="2"/>
      <scheme val="major"/>
    </font>
    <font>
      <sz val="9.5"/>
      <color rgb="FF4A4D4E"/>
      <name val="Calibri Light"/>
      <family val="2"/>
      <scheme val="major"/>
    </font>
    <font>
      <sz val="10"/>
      <color theme="1"/>
      <name val="Calibri"/>
      <family val="2"/>
      <scheme val="minor"/>
    </font>
    <font>
      <sz val="10"/>
      <color rgb="FF000000"/>
      <name val="Century Gothic"/>
      <family val="2"/>
    </font>
    <font>
      <b/>
      <sz val="16"/>
      <color rgb="FF339966"/>
      <name val="Century Gothic"/>
      <family val="2"/>
    </font>
    <font>
      <b/>
      <sz val="11"/>
      <color theme="0"/>
      <name val="Century Gothic"/>
      <family val="2"/>
    </font>
    <font>
      <sz val="9.5"/>
      <name val="Calibri Light"/>
      <family val="2"/>
      <scheme val="major"/>
    </font>
    <font>
      <sz val="10"/>
      <name val="Century Gothic"/>
      <family val="2"/>
    </font>
    <font>
      <sz val="12"/>
      <color theme="9"/>
      <name val="Calibri Light"/>
      <family val="2"/>
      <scheme val="major"/>
    </font>
    <font>
      <b/>
      <sz val="14"/>
      <color rgb="FF002060"/>
      <name val="Calibri Light"/>
      <family val="2"/>
      <scheme val="major"/>
    </font>
    <font>
      <b/>
      <sz val="9.5"/>
      <color theme="3"/>
      <name val="Calibri"/>
      <family val="2"/>
      <scheme val="minor"/>
    </font>
    <font>
      <sz val="9.5"/>
      <color rgb="FFC00000"/>
      <name val="Calibri"/>
      <family val="2"/>
      <scheme val="minor"/>
    </font>
    <font>
      <sz val="9"/>
      <color theme="3"/>
      <name val="Calibri Light"/>
      <family val="2"/>
      <scheme val="major"/>
    </font>
    <font>
      <b/>
      <sz val="9.5"/>
      <name val="Calibri"/>
      <family val="2"/>
      <scheme val="minor"/>
    </font>
    <font>
      <b/>
      <sz val="9.5"/>
      <color rgb="FF4A4D4E"/>
      <name val="Calibri Light"/>
      <family val="2"/>
      <scheme val="major"/>
    </font>
    <font>
      <b/>
      <sz val="9.5"/>
      <color theme="3"/>
      <name val="Calibri Light"/>
      <family val="2"/>
      <scheme val="major"/>
    </font>
    <font>
      <b/>
      <sz val="12"/>
      <color rgb="FF339966"/>
      <name val="Century Gothic"/>
      <family val="2"/>
    </font>
    <font>
      <sz val="12"/>
      <color theme="1"/>
      <name val="Century Gothic"/>
      <family val="2"/>
    </font>
    <font>
      <sz val="12"/>
      <color theme="1"/>
      <name val="Calibri"/>
      <family val="2"/>
      <scheme val="minor"/>
    </font>
    <font>
      <b/>
      <sz val="10"/>
      <color rgb="FF002060"/>
      <name val="Calibri"/>
      <family val="2"/>
      <scheme val="minor"/>
    </font>
    <font>
      <sz val="9"/>
      <color rgb="FF000000"/>
      <name val="Century Gothic"/>
      <family val="2"/>
    </font>
    <font>
      <sz val="11"/>
      <name val="Calibri"/>
      <family val="2"/>
      <scheme val="minor"/>
    </font>
    <font>
      <sz val="9.5"/>
      <color theme="3"/>
      <name val="Calibri Light"/>
      <family val="2"/>
      <scheme val="major"/>
    </font>
    <font>
      <sz val="7"/>
      <name val="Arial Black"/>
      <family val="2"/>
    </font>
    <font>
      <sz val="7"/>
      <name val="Arial"/>
      <family val="2"/>
    </font>
    <font>
      <sz val="10"/>
      <name val="Arial"/>
      <family val="2"/>
    </font>
    <font>
      <sz val="11"/>
      <name val="Arial"/>
      <family val="1"/>
    </font>
    <font>
      <u/>
      <sz val="9.5"/>
      <color theme="4"/>
      <name val="Calibri Light"/>
      <family val="2"/>
      <scheme val="major"/>
    </font>
    <font>
      <sz val="12"/>
      <color rgb="FF002060"/>
      <name val="Calibri Light"/>
      <family val="2"/>
      <scheme val="major"/>
    </font>
    <font>
      <b/>
      <sz val="9.5"/>
      <color theme="2" tint="-0.499984740745262"/>
      <name val="Calibri"/>
      <family val="2"/>
      <scheme val="minor"/>
    </font>
    <font>
      <sz val="9.5"/>
      <color theme="0"/>
      <name val="Calibri Light"/>
      <family val="2"/>
      <scheme val="major"/>
    </font>
    <font>
      <b/>
      <sz val="16"/>
      <color theme="4"/>
      <name val="Calibri Light"/>
      <family val="2"/>
      <scheme val="major"/>
    </font>
    <font>
      <sz val="11"/>
      <color rgb="FFFF0000"/>
      <name val="Calibri"/>
      <family val="2"/>
      <scheme val="minor"/>
    </font>
    <font>
      <sz val="9"/>
      <color rgb="FFFF0000"/>
      <name val="Segoe UI"/>
      <family val="2"/>
    </font>
    <font>
      <sz val="10"/>
      <color rgb="FFFF0000"/>
      <name val="Century Gothic"/>
      <family val="2"/>
    </font>
    <font>
      <sz val="9"/>
      <color rgb="FFFF0000"/>
      <name val="Century Gothic"/>
      <family val="2"/>
    </font>
    <font>
      <b/>
      <sz val="9"/>
      <color theme="0"/>
      <name val="Century Gothic"/>
      <family val="2"/>
    </font>
    <font>
      <sz val="9"/>
      <color theme="1"/>
      <name val="Century Gothic"/>
      <family val="2"/>
    </font>
    <font>
      <b/>
      <sz val="9"/>
      <color rgb="FF339966"/>
      <name val="Century Gothic"/>
      <family val="2"/>
    </font>
    <font>
      <b/>
      <sz val="9"/>
      <color rgb="FF000000"/>
      <name val="Century Gothic"/>
      <family val="2"/>
    </font>
    <font>
      <b/>
      <sz val="9"/>
      <color theme="1"/>
      <name val="Century Gothic"/>
      <family val="2"/>
    </font>
    <font>
      <vertAlign val="superscript"/>
      <sz val="9"/>
      <color rgb="FF000000"/>
      <name val="Century Gothic"/>
      <family val="2"/>
    </font>
    <font>
      <sz val="9"/>
      <color rgb="FF4A4D4E"/>
      <name val="Century Gothic"/>
      <family val="2"/>
    </font>
    <font>
      <u/>
      <sz val="9.5"/>
      <name val="Century Gothic"/>
      <family val="2"/>
    </font>
    <font>
      <sz val="9"/>
      <name val="Century Gothic"/>
      <family val="2"/>
    </font>
    <font>
      <u/>
      <sz val="9"/>
      <name val="Century Gothic"/>
      <family val="2"/>
    </font>
    <font>
      <b/>
      <sz val="9"/>
      <name val="Century Gothic"/>
      <family val="2"/>
    </font>
    <font>
      <sz val="9"/>
      <color theme="1"/>
      <name val="Calibri"/>
      <family val="2"/>
      <scheme val="minor"/>
    </font>
    <font>
      <b/>
      <vertAlign val="subscript"/>
      <sz val="9"/>
      <color theme="0"/>
      <name val="Century Gothic"/>
      <family val="2"/>
    </font>
    <font>
      <sz val="9"/>
      <name val="Calibri"/>
      <family val="2"/>
      <scheme val="minor"/>
    </font>
    <font>
      <b/>
      <sz val="9"/>
      <name val="Calibri"/>
      <family val="2"/>
      <scheme val="minor"/>
    </font>
    <font>
      <vertAlign val="subscript"/>
      <sz val="9"/>
      <name val="Century Gothic"/>
      <family val="2"/>
    </font>
    <font>
      <vertAlign val="superscript"/>
      <sz val="9"/>
      <name val="Century Gothic"/>
      <family val="2"/>
    </font>
    <font>
      <sz val="9"/>
      <color theme="3"/>
      <name val="Century Gothic"/>
      <family val="2"/>
    </font>
    <font>
      <b/>
      <sz val="9"/>
      <color rgb="FFFFFFFF"/>
      <name val="Century Gothic"/>
      <family val="2"/>
    </font>
    <font>
      <strike/>
      <sz val="9"/>
      <name val="Calibri"/>
      <family val="2"/>
      <scheme val="minor"/>
    </font>
    <font>
      <sz val="9"/>
      <color theme="0"/>
      <name val="Century Gothic"/>
      <family val="2"/>
    </font>
    <font>
      <b/>
      <sz val="9"/>
      <color rgb="FFFF0000"/>
      <name val="Century Gothic"/>
      <family val="2"/>
    </font>
    <font>
      <b/>
      <i/>
      <sz val="9"/>
      <color theme="0"/>
      <name val="Century Gothic"/>
      <family val="2"/>
    </font>
    <font>
      <sz val="10"/>
      <color theme="1"/>
      <name val="Century Gothic"/>
      <family val="2"/>
      <charset val="1"/>
    </font>
    <font>
      <sz val="10"/>
      <color rgb="FF4A4D4E"/>
      <name val="Century Gothic"/>
      <family val="2"/>
      <charset val="1"/>
    </font>
    <font>
      <sz val="11"/>
      <color theme="1"/>
      <name val="Calibri"/>
      <family val="2"/>
      <charset val="1"/>
    </font>
    <font>
      <sz val="9"/>
      <color theme="1"/>
      <name val="Century Gothic"/>
      <family val="2"/>
      <charset val="1"/>
    </font>
    <font>
      <sz val="11"/>
      <color rgb="FF000000"/>
      <name val="Calibri"/>
      <family val="2"/>
      <charset val="1"/>
    </font>
    <font>
      <sz val="11"/>
      <color rgb="FF1F497D"/>
      <name val="Calibri"/>
      <family val="2"/>
      <charset val="1"/>
    </font>
    <font>
      <sz val="9"/>
      <color rgb="FF000000"/>
      <name val="Century Gothic"/>
    </font>
    <font>
      <b/>
      <sz val="9"/>
      <color rgb="FF000000"/>
      <name val="Century Gothic"/>
    </font>
    <font>
      <b/>
      <sz val="10"/>
      <color rgb="FF000000"/>
      <name val="Century Gothic"/>
    </font>
    <font>
      <sz val="9"/>
      <color rgb="FF000000"/>
      <name val="Calibri"/>
      <family val="2"/>
    </font>
    <font>
      <i/>
      <sz val="9"/>
      <color rgb="FF000000"/>
      <name val="Century Gothic"/>
    </font>
    <font>
      <sz val="9"/>
      <name val="Century Gothic"/>
    </font>
    <font>
      <sz val="10"/>
      <color rgb="FF000000"/>
      <name val="Century Gothic"/>
    </font>
    <font>
      <b/>
      <sz val="12"/>
      <color theme="1"/>
      <name val="Calibri"/>
      <family val="2"/>
      <scheme val="minor"/>
    </font>
    <font>
      <sz val="9"/>
      <color rgb="FF000000"/>
      <name val="Century Gothic"/>
      <charset val="1"/>
    </font>
    <font>
      <b/>
      <sz val="9"/>
      <color rgb="FF4A4D4E"/>
      <name val="Century Gothic"/>
      <family val="2"/>
    </font>
    <font>
      <u/>
      <sz val="9"/>
      <color theme="4"/>
      <name val="Century Gothic"/>
      <family val="2"/>
    </font>
  </fonts>
  <fills count="18">
    <fill>
      <patternFill patternType="none"/>
    </fill>
    <fill>
      <patternFill patternType="gray125"/>
    </fill>
    <fill>
      <patternFill patternType="solid">
        <fgColor theme="2" tint="-0.499984740745262"/>
        <bgColor rgb="FF000000"/>
      </patternFill>
    </fill>
    <fill>
      <patternFill patternType="solid">
        <fgColor rgb="FF339966"/>
        <bgColor indexed="64"/>
      </patternFill>
    </fill>
    <fill>
      <patternFill patternType="solid">
        <fgColor theme="0"/>
        <bgColor indexed="64"/>
      </patternFill>
    </fill>
    <fill>
      <patternFill patternType="solid">
        <fgColor theme="4"/>
        <bgColor indexed="64"/>
      </patternFill>
    </fill>
    <fill>
      <patternFill patternType="solid">
        <fgColor rgb="FFFFFFFF"/>
        <bgColor rgb="FF000000"/>
      </patternFill>
    </fill>
    <fill>
      <patternFill patternType="solid">
        <fgColor rgb="FF339966"/>
        <bgColor rgb="FF000000"/>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F0"/>
        <bgColor rgb="FF000000"/>
      </patternFill>
    </fill>
    <fill>
      <patternFill patternType="solid">
        <fgColor theme="9" tint="0.39997558519241921"/>
        <bgColor rgb="FF000000"/>
      </patternFill>
    </fill>
    <fill>
      <patternFill patternType="solid">
        <fgColor theme="9" tint="0.59999389629810485"/>
        <bgColor rgb="FF000000"/>
      </patternFill>
    </fill>
    <fill>
      <patternFill patternType="solid">
        <fgColor rgb="FFC6E0B4"/>
        <bgColor rgb="FF000000"/>
      </patternFill>
    </fill>
    <fill>
      <patternFill patternType="solid">
        <fgColor theme="0"/>
      </patternFill>
    </fill>
    <fill>
      <patternFill patternType="solid">
        <fgColor theme="2"/>
      </patternFill>
    </fill>
    <fill>
      <patternFill patternType="solid">
        <fgColor rgb="FFC6E0B4"/>
        <bgColor indexed="64"/>
      </patternFill>
    </fill>
    <fill>
      <patternFill patternType="solid">
        <fgColor theme="0" tint="-4.9989318521683403E-2"/>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0" tint="-0.24994659260841701"/>
      </top>
      <bottom style="thin">
        <color theme="0" tint="-0.24994659260841701"/>
      </bottom>
      <diagonal/>
    </border>
    <border>
      <left/>
      <right/>
      <top style="thin">
        <color theme="0" tint="-0.24994659260841701"/>
      </top>
      <bottom style="thick">
        <color theme="0" tint="-0.24994659260841701"/>
      </bottom>
      <diagonal/>
    </border>
    <border>
      <left/>
      <right/>
      <top style="thick">
        <color theme="0"/>
      </top>
      <bottom/>
      <diagonal/>
    </border>
    <border>
      <left/>
      <right/>
      <top style="thin">
        <color theme="0" tint="-0.24994659260841701"/>
      </top>
      <bottom style="medium">
        <color theme="0" tint="-0.249977111117893"/>
      </bottom>
      <diagonal/>
    </border>
    <border>
      <left/>
      <right/>
      <top/>
      <bottom style="thin">
        <color theme="0" tint="-0.24994659260841701"/>
      </bottom>
      <diagonal/>
    </border>
    <border>
      <left/>
      <right/>
      <top/>
      <bottom style="dotted">
        <color theme="0" tint="-0.24994659260841701"/>
      </bottom>
      <diagonal/>
    </border>
    <border>
      <left/>
      <right/>
      <top/>
      <bottom style="hair">
        <color theme="3"/>
      </bottom>
      <diagonal/>
    </border>
    <border>
      <left/>
      <right/>
      <top/>
      <bottom style="medium">
        <color theme="0" tint="-0.249977111117893"/>
      </bottom>
      <diagonal/>
    </border>
    <border>
      <left/>
      <right/>
      <top style="medium">
        <color theme="0" tint="-0.249977111117893"/>
      </top>
      <bottom/>
      <diagonal/>
    </border>
    <border>
      <left/>
      <right/>
      <top/>
      <bottom style="medium">
        <color theme="3"/>
      </bottom>
      <diagonal/>
    </border>
    <border>
      <left/>
      <right style="thin">
        <color rgb="FF339966"/>
      </right>
      <top/>
      <bottom/>
      <diagonal/>
    </border>
    <border>
      <left/>
      <right/>
      <top/>
      <bottom style="hair">
        <color indexed="64"/>
      </bottom>
      <diagonal/>
    </border>
    <border>
      <left/>
      <right/>
      <top/>
      <bottom style="medium">
        <color rgb="FF4A4D4E"/>
      </bottom>
      <diagonal/>
    </border>
    <border>
      <left/>
      <right/>
      <top/>
      <bottom style="thin">
        <color rgb="FFBFBFBF"/>
      </bottom>
      <diagonal/>
    </border>
    <border>
      <left/>
      <right/>
      <top style="thin">
        <color theme="0" tint="-0.24994659260841701"/>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medium">
        <color rgb="FF339966"/>
      </top>
      <bottom/>
      <diagonal/>
    </border>
    <border>
      <left/>
      <right style="thin">
        <color rgb="FF339966"/>
      </right>
      <top style="thin">
        <color rgb="FF339966"/>
      </top>
      <bottom/>
      <diagonal/>
    </border>
    <border>
      <left/>
      <right/>
      <top style="thin">
        <color rgb="FFBFBFBF"/>
      </top>
      <bottom style="thin">
        <color rgb="FF000000"/>
      </bottom>
      <diagonal/>
    </border>
    <border>
      <left/>
      <right/>
      <top style="thin">
        <color rgb="FF000000"/>
      </top>
      <bottom style="double">
        <color rgb="FF000000"/>
      </bottom>
      <diagonal/>
    </border>
    <border>
      <left/>
      <right/>
      <top style="thin">
        <color rgb="FF000000"/>
      </top>
      <bottom style="thin">
        <color indexed="64"/>
      </bottom>
      <diagonal/>
    </border>
    <border>
      <left/>
      <right/>
      <top style="hair">
        <color theme="3"/>
      </top>
      <bottom/>
      <diagonal/>
    </border>
    <border>
      <left style="thin">
        <color rgb="FF339966"/>
      </left>
      <right/>
      <top/>
      <bottom style="thin">
        <color indexed="64"/>
      </bottom>
      <diagonal/>
    </border>
  </borders>
  <cellStyleXfs count="60">
    <xf numFmtId="0" fontId="0" fillId="0" borderId="0"/>
    <xf numFmtId="0" fontId="4" fillId="2" borderId="0" applyNumberFormat="0">
      <alignment vertical="top" wrapText="1"/>
    </xf>
    <xf numFmtId="43" fontId="1" fillId="0" borderId="0" applyFont="0" applyFill="0" applyBorder="0" applyAlignment="0" applyProtection="0"/>
    <xf numFmtId="0" fontId="9" fillId="0" borderId="0">
      <alignment horizontal="right"/>
    </xf>
    <xf numFmtId="0" fontId="10" fillId="4" borderId="0" applyProtection="0">
      <alignment vertical="top"/>
    </xf>
    <xf numFmtId="0" fontId="11" fillId="5" borderId="0" applyProtection="0">
      <alignment horizontal="left"/>
    </xf>
    <xf numFmtId="169" fontId="13" fillId="6" borderId="4">
      <alignment vertical="top" wrapText="1"/>
    </xf>
    <xf numFmtId="169" fontId="13" fillId="6" borderId="0">
      <alignment horizontal="left" vertical="top" wrapText="1"/>
    </xf>
    <xf numFmtId="0" fontId="12" fillId="4" borderId="0" applyNumberFormat="0">
      <alignment horizontal="left"/>
    </xf>
    <xf numFmtId="169" fontId="13" fillId="6" borderId="5">
      <alignment vertical="top" wrapText="1"/>
    </xf>
    <xf numFmtId="0" fontId="18" fillId="8" borderId="5">
      <alignment vertical="top" wrapText="1"/>
    </xf>
    <xf numFmtId="0" fontId="18" fillId="8" borderId="4">
      <alignment vertical="top" wrapText="1"/>
    </xf>
    <xf numFmtId="9" fontId="1" fillId="0" borderId="0" applyFont="0" applyFill="0" applyBorder="0" applyAlignment="0" applyProtection="0"/>
    <xf numFmtId="0" fontId="21" fillId="4" borderId="0">
      <alignment vertical="top" wrapText="1"/>
    </xf>
    <xf numFmtId="0" fontId="11" fillId="10" borderId="6">
      <alignment horizontal="center" vertical="top" wrapText="1"/>
    </xf>
    <xf numFmtId="2" fontId="22" fillId="4" borderId="0" applyFill="0" applyBorder="0" applyAlignment="0" applyProtection="0"/>
    <xf numFmtId="0" fontId="13" fillId="6" borderId="4">
      <alignment horizontal="right" vertical="top" wrapText="1"/>
    </xf>
    <xf numFmtId="2" fontId="23" fillId="4" borderId="0">
      <alignment vertical="top" wrapText="1"/>
    </xf>
    <xf numFmtId="0" fontId="13" fillId="6" borderId="5">
      <alignment vertical="top" wrapText="1"/>
    </xf>
    <xf numFmtId="3" fontId="13" fillId="6" borderId="7">
      <alignment horizontal="right" vertical="top" wrapText="1"/>
    </xf>
    <xf numFmtId="0" fontId="24" fillId="4" borderId="9">
      <alignment vertical="top" wrapText="1"/>
    </xf>
    <xf numFmtId="0" fontId="13" fillId="4" borderId="10" applyNumberFormat="0"/>
    <xf numFmtId="0" fontId="25" fillId="8" borderId="4">
      <alignment horizontal="right" vertical="top" wrapText="1"/>
    </xf>
    <xf numFmtId="0" fontId="26" fillId="6" borderId="5">
      <alignment vertical="top" wrapText="1"/>
    </xf>
    <xf numFmtId="0" fontId="25" fillId="8" borderId="5">
      <alignment horizontal="right" vertical="top" wrapText="1"/>
    </xf>
    <xf numFmtId="2" fontId="27" fillId="4" borderId="13"/>
    <xf numFmtId="2" fontId="26" fillId="4" borderId="13" applyNumberFormat="0">
      <alignment horizontal="right"/>
    </xf>
    <xf numFmtId="0" fontId="31" fillId="4" borderId="0">
      <alignment vertical="top" wrapText="1"/>
    </xf>
    <xf numFmtId="0" fontId="34" fillId="4" borderId="0">
      <alignment vertical="top" wrapText="1"/>
    </xf>
    <xf numFmtId="168" fontId="37"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 fillId="5" borderId="0">
      <alignment horizontal="center"/>
    </xf>
    <xf numFmtId="0" fontId="39" fillId="4" borderId="10" applyNumberFormat="0" applyProtection="0">
      <alignment horizontal="center"/>
    </xf>
    <xf numFmtId="0" fontId="39" fillId="4" borderId="10" applyNumberFormat="0" applyFill="0" applyBorder="0" applyProtection="0">
      <alignment horizontal="left"/>
    </xf>
    <xf numFmtId="0" fontId="40" fillId="4" borderId="0">
      <alignment vertical="top" wrapText="1"/>
    </xf>
    <xf numFmtId="0" fontId="41" fillId="4" borderId="0">
      <alignment vertical="center"/>
    </xf>
    <xf numFmtId="0" fontId="36" fillId="0" borderId="0"/>
    <xf numFmtId="0" fontId="35" fillId="0" borderId="1"/>
    <xf numFmtId="0" fontId="35" fillId="0" borderId="1">
      <alignment horizontal="right"/>
    </xf>
    <xf numFmtId="0" fontId="37" fillId="0" borderId="0"/>
    <xf numFmtId="0" fontId="38" fillId="0" borderId="0"/>
    <xf numFmtId="0" fontId="37" fillId="0" borderId="0" applyProtection="0"/>
    <xf numFmtId="9" fontId="38" fillId="0" borderId="0" applyFont="0" applyFill="0" applyBorder="0" applyAlignment="0" applyProtection="0"/>
    <xf numFmtId="0" fontId="13" fillId="6" borderId="5">
      <alignment vertical="top" wrapText="1"/>
    </xf>
    <xf numFmtId="0" fontId="42" fillId="5" borderId="0" applyProtection="0">
      <alignment horizontal="right"/>
    </xf>
    <xf numFmtId="0" fontId="11" fillId="5" borderId="0" applyProtection="0">
      <alignment horizontal="right"/>
    </xf>
    <xf numFmtId="170" fontId="13" fillId="14" borderId="10" applyNumberFormat="0" applyAlignment="0" applyProtection="0">
      <alignment horizontal="right"/>
    </xf>
    <xf numFmtId="1" fontId="26" fillId="15" borderId="10" applyNumberFormat="0" applyProtection="0">
      <alignment horizontal="right"/>
    </xf>
    <xf numFmtId="3" fontId="26" fillId="14" borderId="10" applyProtection="0">
      <alignment horizontal="right"/>
    </xf>
    <xf numFmtId="2" fontId="26" fillId="15" borderId="13" applyNumberFormat="0">
      <alignment horizontal="right"/>
    </xf>
    <xf numFmtId="2" fontId="13" fillId="4" borderId="13" applyNumberFormat="0">
      <alignment horizontal="right"/>
    </xf>
    <xf numFmtId="2" fontId="34" fillId="4" borderId="13" applyNumberFormat="0" applyFont="0" applyFill="0" applyAlignment="0" applyProtection="0"/>
    <xf numFmtId="0" fontId="43" fillId="0" borderId="0" applyNumberFormat="0" applyFill="0" applyBorder="0" applyAlignment="0" applyProtection="0"/>
    <xf numFmtId="0" fontId="27" fillId="4" borderId="10"/>
    <xf numFmtId="2" fontId="13" fillId="4" borderId="13" applyNumberFormat="0"/>
    <xf numFmtId="0" fontId="34" fillId="15" borderId="15" applyProtection="0">
      <alignment vertical="top" wrapText="1"/>
    </xf>
    <xf numFmtId="0" fontId="34" fillId="15" borderId="16" applyProtection="0">
      <alignment vertical="top" wrapText="1"/>
    </xf>
  </cellStyleXfs>
  <cellXfs count="609">
    <xf numFmtId="0" fontId="0" fillId="0" borderId="0" xfId="0"/>
    <xf numFmtId="0" fontId="2" fillId="0" borderId="0" xfId="0" applyFont="1" applyAlignment="1">
      <alignment horizontal="left" vertical="center"/>
    </xf>
    <xf numFmtId="0" fontId="3" fillId="0" borderId="0" xfId="0" applyFont="1"/>
    <xf numFmtId="0" fontId="5" fillId="3" borderId="0" xfId="0" applyFont="1" applyFill="1"/>
    <xf numFmtId="0" fontId="6" fillId="0" borderId="0" xfId="0" applyFont="1" applyAlignment="1">
      <alignment horizontal="left" vertical="center"/>
    </xf>
    <xf numFmtId="0" fontId="0" fillId="0" borderId="2" xfId="0" applyBorder="1"/>
    <xf numFmtId="0" fontId="15" fillId="4" borderId="2" xfId="0" applyFont="1" applyFill="1" applyBorder="1" applyAlignment="1">
      <alignment vertical="top" wrapText="1"/>
    </xf>
    <xf numFmtId="0" fontId="8" fillId="7" borderId="0" xfId="0" applyFont="1" applyFill="1" applyAlignment="1">
      <alignment vertical="top" wrapText="1"/>
    </xf>
    <xf numFmtId="0" fontId="14" fillId="0" borderId="0" xfId="0" applyFont="1"/>
    <xf numFmtId="0" fontId="20" fillId="0" borderId="0" xfId="0" applyFont="1" applyAlignment="1">
      <alignment horizontal="left" vertical="top" wrapText="1"/>
    </xf>
    <xf numFmtId="0" fontId="29" fillId="0" borderId="0" xfId="0" applyFont="1"/>
    <xf numFmtId="0" fontId="30" fillId="0" borderId="0" xfId="0" applyFont="1" applyAlignment="1">
      <alignment vertical="top" wrapText="1"/>
    </xf>
    <xf numFmtId="0" fontId="30" fillId="0" borderId="0" xfId="0" applyFont="1"/>
    <xf numFmtId="3" fontId="30" fillId="0" borderId="0" xfId="0" applyNumberFormat="1" applyFont="1" applyAlignment="1">
      <alignment vertical="top" wrapText="1"/>
    </xf>
    <xf numFmtId="0" fontId="29" fillId="0" borderId="0" xfId="0" applyFont="1" applyAlignment="1">
      <alignment wrapText="1"/>
    </xf>
    <xf numFmtId="3" fontId="29" fillId="0" borderId="0" xfId="0" applyNumberFormat="1" applyFont="1" applyAlignment="1">
      <alignment horizontal="right"/>
    </xf>
    <xf numFmtId="9" fontId="30" fillId="0" borderId="0" xfId="0" applyNumberFormat="1" applyFont="1" applyAlignment="1">
      <alignment vertical="top" wrapText="1"/>
    </xf>
    <xf numFmtId="10" fontId="30" fillId="0" borderId="0" xfId="0" applyNumberFormat="1" applyFont="1" applyAlignment="1">
      <alignment vertical="top" wrapText="1"/>
    </xf>
    <xf numFmtId="0" fontId="32" fillId="0" borderId="0" xfId="0" applyFont="1"/>
    <xf numFmtId="0" fontId="33" fillId="0" borderId="0" xfId="0" applyFont="1"/>
    <xf numFmtId="0" fontId="0" fillId="4" borderId="0" xfId="0" applyFill="1"/>
    <xf numFmtId="0" fontId="45" fillId="0" borderId="0" xfId="0" applyFont="1"/>
    <xf numFmtId="0" fontId="44" fillId="0" borderId="0" xfId="0" applyFont="1"/>
    <xf numFmtId="0" fontId="44" fillId="4" borderId="0" xfId="0" applyFont="1" applyFill="1"/>
    <xf numFmtId="0" fontId="16" fillId="0" borderId="0" xfId="0" applyFont="1" applyAlignment="1">
      <alignment horizontal="left" wrapText="1"/>
    </xf>
    <xf numFmtId="0" fontId="46" fillId="0" borderId="0" xfId="0" applyFont="1"/>
    <xf numFmtId="0" fontId="3" fillId="4" borderId="0" xfId="0" applyFont="1" applyFill="1" applyAlignment="1">
      <alignment wrapText="1"/>
    </xf>
    <xf numFmtId="0" fontId="3" fillId="4" borderId="0" xfId="0" applyFont="1" applyFill="1"/>
    <xf numFmtId="0" fontId="0" fillId="0" borderId="3" xfId="0" applyBorder="1"/>
    <xf numFmtId="0" fontId="47" fillId="0" borderId="0" xfId="0" applyFont="1"/>
    <xf numFmtId="0" fontId="48" fillId="7" borderId="0" xfId="0" applyFont="1" applyFill="1" applyAlignment="1">
      <alignment vertical="top" wrapText="1"/>
    </xf>
    <xf numFmtId="0" fontId="49" fillId="0" borderId="0" xfId="0" applyFont="1"/>
    <xf numFmtId="0" fontId="32" fillId="4" borderId="2" xfId="0" applyFont="1" applyFill="1" applyBorder="1" applyAlignment="1">
      <alignment vertical="top" wrapText="1"/>
    </xf>
    <xf numFmtId="0" fontId="49" fillId="0" borderId="2" xfId="0" applyFont="1" applyBorder="1" applyAlignment="1">
      <alignment wrapText="1"/>
    </xf>
    <xf numFmtId="0" fontId="49" fillId="0" borderId="2" xfId="0" applyFont="1" applyBorder="1"/>
    <xf numFmtId="0" fontId="49" fillId="9" borderId="2" xfId="0" applyFont="1" applyFill="1" applyBorder="1" applyAlignment="1">
      <alignment vertical="top" wrapText="1"/>
    </xf>
    <xf numFmtId="0" fontId="50" fillId="0" borderId="3" xfId="0" applyFont="1" applyBorder="1" applyAlignment="1">
      <alignment horizontal="left" wrapText="1"/>
    </xf>
    <xf numFmtId="0" fontId="49" fillId="4" borderId="2" xfId="0" applyFont="1" applyFill="1" applyBorder="1" applyAlignment="1">
      <alignment vertical="top"/>
    </xf>
    <xf numFmtId="0" fontId="32" fillId="4" borderId="3" xfId="0" applyFont="1" applyFill="1" applyBorder="1" applyAlignment="1">
      <alignment vertical="top" wrapText="1"/>
    </xf>
    <xf numFmtId="0" fontId="32" fillId="4" borderId="1" xfId="0" applyFont="1" applyFill="1" applyBorder="1" applyAlignment="1">
      <alignment vertical="top" wrapText="1"/>
    </xf>
    <xf numFmtId="0" fontId="32" fillId="9" borderId="2" xfId="0" applyFont="1" applyFill="1" applyBorder="1" applyAlignment="1">
      <alignment vertical="top" wrapText="1"/>
    </xf>
    <xf numFmtId="0" fontId="49" fillId="0" borderId="3" xfId="0" applyFont="1" applyBorder="1" applyAlignment="1">
      <alignment wrapText="1"/>
    </xf>
    <xf numFmtId="0" fontId="49" fillId="0" borderId="1" xfId="0" applyFont="1" applyBorder="1" applyAlignment="1">
      <alignment wrapText="1"/>
    </xf>
    <xf numFmtId="0" fontId="49" fillId="0" borderId="0" xfId="0" applyFont="1" applyAlignment="1">
      <alignment wrapText="1"/>
    </xf>
    <xf numFmtId="0" fontId="54" fillId="0" borderId="0" xfId="0" applyFont="1" applyAlignment="1">
      <alignment wrapText="1"/>
    </xf>
    <xf numFmtId="0" fontId="55" fillId="4" borderId="10" xfId="35" applyFont="1" applyAlignment="1">
      <alignment horizontal="left"/>
    </xf>
    <xf numFmtId="0" fontId="55" fillId="4" borderId="10" xfId="35" applyFont="1" applyAlignment="1"/>
    <xf numFmtId="0" fontId="19" fillId="0" borderId="0" xfId="0" applyFont="1"/>
    <xf numFmtId="0" fontId="57" fillId="4" borderId="2" xfId="35" applyFont="1" applyBorder="1" applyAlignment="1">
      <alignment horizontal="left"/>
    </xf>
    <xf numFmtId="0" fontId="56" fillId="4" borderId="2" xfId="0" applyFont="1" applyFill="1" applyBorder="1" applyAlignment="1">
      <alignment vertical="top" wrapText="1"/>
    </xf>
    <xf numFmtId="0" fontId="56" fillId="0" borderId="2" xfId="0" applyFont="1" applyBorder="1" applyAlignment="1">
      <alignment wrapText="1"/>
    </xf>
    <xf numFmtId="0" fontId="56" fillId="9" borderId="2" xfId="0" applyFont="1" applyFill="1" applyBorder="1" applyAlignment="1">
      <alignment vertical="top" wrapText="1"/>
    </xf>
    <xf numFmtId="0" fontId="56" fillId="4" borderId="3" xfId="0" applyFont="1" applyFill="1" applyBorder="1" applyAlignment="1">
      <alignment vertical="top" wrapText="1"/>
    </xf>
    <xf numFmtId="0" fontId="57" fillId="4" borderId="0" xfId="35" applyFont="1" applyBorder="1" applyAlignment="1">
      <alignment horizontal="left"/>
    </xf>
    <xf numFmtId="0" fontId="56" fillId="4" borderId="1" xfId="0" applyFont="1" applyFill="1" applyBorder="1" applyAlignment="1">
      <alignment vertical="top" wrapText="1"/>
    </xf>
    <xf numFmtId="0" fontId="57" fillId="4" borderId="10" xfId="35" applyFont="1" applyAlignment="1">
      <alignment horizontal="left"/>
    </xf>
    <xf numFmtId="0" fontId="56" fillId="0" borderId="3" xfId="0" applyFont="1" applyBorder="1" applyAlignment="1">
      <alignment wrapText="1"/>
    </xf>
    <xf numFmtId="0" fontId="56" fillId="9" borderId="3" xfId="0" applyFont="1" applyFill="1" applyBorder="1" applyAlignment="1">
      <alignment vertical="top" wrapText="1"/>
    </xf>
    <xf numFmtId="0" fontId="56" fillId="0" borderId="1" xfId="0" applyFont="1" applyBorder="1" applyAlignment="1">
      <alignment wrapText="1"/>
    </xf>
    <xf numFmtId="0" fontId="56" fillId="9" borderId="1" xfId="0" applyFont="1" applyFill="1" applyBorder="1" applyAlignment="1">
      <alignment vertical="top" wrapText="1"/>
    </xf>
    <xf numFmtId="0" fontId="56" fillId="0" borderId="0" xfId="0" applyFont="1" applyAlignment="1">
      <alignment wrapText="1"/>
    </xf>
    <xf numFmtId="0" fontId="56" fillId="9" borderId="0" xfId="0" applyFont="1" applyFill="1" applyAlignment="1">
      <alignment vertical="top" wrapText="1"/>
    </xf>
    <xf numFmtId="0" fontId="56" fillId="4" borderId="0" xfId="0" applyFont="1" applyFill="1" applyAlignment="1">
      <alignment vertical="top" wrapText="1"/>
    </xf>
    <xf numFmtId="0" fontId="49" fillId="0" borderId="2" xfId="0" applyFont="1" applyBorder="1" applyAlignment="1">
      <alignment horizontal="left" wrapText="1"/>
    </xf>
    <xf numFmtId="0" fontId="49" fillId="9" borderId="2" xfId="0" applyFont="1" applyFill="1" applyBorder="1" applyAlignment="1">
      <alignment horizontal="left" wrapText="1"/>
    </xf>
    <xf numFmtId="0" fontId="32" fillId="4" borderId="2" xfId="0" applyFont="1" applyFill="1" applyBorder="1" applyAlignment="1">
      <alignment vertical="top"/>
    </xf>
    <xf numFmtId="0" fontId="56" fillId="0" borderId="0" xfId="0" applyFont="1"/>
    <xf numFmtId="0" fontId="59" fillId="3" borderId="0" xfId="0" applyFont="1" applyFill="1" applyAlignment="1">
      <alignment vertical="top" wrapText="1"/>
    </xf>
    <xf numFmtId="0" fontId="48" fillId="7" borderId="0" xfId="1" applyFont="1" applyFill="1" applyAlignment="1">
      <alignment horizontal="right" wrapText="1"/>
    </xf>
    <xf numFmtId="0" fontId="48" fillId="7" borderId="0" xfId="1" applyFont="1" applyFill="1" applyAlignment="1">
      <alignment horizontal="left" wrapText="1"/>
    </xf>
    <xf numFmtId="0" fontId="48" fillId="7" borderId="0" xfId="1" applyFont="1" applyFill="1">
      <alignment vertical="top" wrapText="1"/>
    </xf>
    <xf numFmtId="0" fontId="61" fillId="0" borderId="0" xfId="0" applyFont="1"/>
    <xf numFmtId="3" fontId="56" fillId="0" borderId="0" xfId="0" applyNumberFormat="1" applyFont="1"/>
    <xf numFmtId="9" fontId="56" fillId="0" borderId="0" xfId="12" applyFont="1"/>
    <xf numFmtId="0" fontId="49" fillId="0" borderId="2" xfId="0" applyFont="1" applyBorder="1" applyAlignment="1">
      <alignment vertical="top" wrapText="1"/>
    </xf>
    <xf numFmtId="0" fontId="49" fillId="0" borderId="3" xfId="0" applyFont="1" applyBorder="1" applyAlignment="1">
      <alignment vertical="top" wrapText="1"/>
    </xf>
    <xf numFmtId="0" fontId="48" fillId="7" borderId="14" xfId="1" applyFont="1" applyFill="1" applyBorder="1">
      <alignment vertical="top" wrapText="1"/>
    </xf>
    <xf numFmtId="169" fontId="54" fillId="6" borderId="4" xfId="6" applyFont="1">
      <alignment vertical="top" wrapText="1"/>
    </xf>
    <xf numFmtId="0" fontId="48" fillId="7" borderId="0" xfId="1" applyFont="1" applyFill="1" applyAlignment="1">
      <alignment wrapText="1"/>
    </xf>
    <xf numFmtId="169" fontId="65" fillId="0" borderId="0" xfId="4" applyNumberFormat="1" applyFont="1" applyFill="1">
      <alignment vertical="top"/>
    </xf>
    <xf numFmtId="169" fontId="54" fillId="0" borderId="0" xfId="4" applyNumberFormat="1" applyFont="1" applyFill="1">
      <alignment vertical="top"/>
    </xf>
    <xf numFmtId="0" fontId="66" fillId="7" borderId="0" xfId="0" applyFont="1" applyFill="1" applyAlignment="1">
      <alignment wrapText="1"/>
    </xf>
    <xf numFmtId="0" fontId="54" fillId="6" borderId="17" xfId="0" applyFont="1" applyFill="1" applyBorder="1" applyAlignment="1">
      <alignment wrapText="1"/>
    </xf>
    <xf numFmtId="0" fontId="32" fillId="0" borderId="0" xfId="0" applyFont="1" applyAlignment="1">
      <alignment wrapText="1"/>
    </xf>
    <xf numFmtId="164" fontId="54" fillId="6" borderId="4" xfId="6" applyNumberFormat="1" applyFont="1">
      <alignment vertical="top" wrapText="1"/>
    </xf>
    <xf numFmtId="0" fontId="54" fillId="6" borderId="4" xfId="6" applyNumberFormat="1" applyFont="1">
      <alignment vertical="top" wrapText="1"/>
    </xf>
    <xf numFmtId="0" fontId="48" fillId="7" borderId="0" xfId="1" applyNumberFormat="1" applyFont="1" applyFill="1">
      <alignment vertical="top" wrapText="1"/>
    </xf>
    <xf numFmtId="0" fontId="56" fillId="0" borderId="0" xfId="0" applyFont="1" applyAlignment="1">
      <alignment vertical="center"/>
    </xf>
    <xf numFmtId="165" fontId="56" fillId="0" borderId="0" xfId="0" applyNumberFormat="1" applyFont="1" applyAlignment="1">
      <alignment horizontal="right"/>
    </xf>
    <xf numFmtId="0" fontId="48" fillId="7" borderId="0" xfId="1" applyFont="1" applyFill="1" applyAlignment="1">
      <alignment vertical="top"/>
    </xf>
    <xf numFmtId="0" fontId="50" fillId="0" borderId="0" xfId="0" applyFont="1" applyAlignment="1">
      <alignment wrapText="1"/>
    </xf>
    <xf numFmtId="0" fontId="49" fillId="9" borderId="2" xfId="0" applyFont="1" applyFill="1" applyBorder="1" applyAlignment="1">
      <alignment horizontal="left" vertical="center" wrapText="1"/>
    </xf>
    <xf numFmtId="0" fontId="59" fillId="0" borderId="2" xfId="0" applyFont="1" applyBorder="1"/>
    <xf numFmtId="0" fontId="56" fillId="4" borderId="2" xfId="0" applyFont="1" applyFill="1" applyBorder="1" applyAlignment="1">
      <alignment vertical="top"/>
    </xf>
    <xf numFmtId="0" fontId="56" fillId="6" borderId="2" xfId="0" applyFont="1" applyFill="1" applyBorder="1" applyAlignment="1">
      <alignment vertical="top" wrapText="1"/>
    </xf>
    <xf numFmtId="0" fontId="61" fillId="0" borderId="2" xfId="0" applyFont="1" applyBorder="1"/>
    <xf numFmtId="0" fontId="61" fillId="0" borderId="3" xfId="0" applyFont="1" applyBorder="1"/>
    <xf numFmtId="0" fontId="57" fillId="4" borderId="1" xfId="35" applyFont="1" applyBorder="1" applyAlignment="1">
      <alignment horizontal="left"/>
    </xf>
    <xf numFmtId="3" fontId="56" fillId="0" borderId="19" xfId="0" applyNumberFormat="1" applyFont="1" applyBorder="1"/>
    <xf numFmtId="3" fontId="56" fillId="0" borderId="20" xfId="0" applyNumberFormat="1" applyFont="1" applyBorder="1"/>
    <xf numFmtId="169" fontId="56" fillId="6" borderId="21" xfId="6" applyFont="1" applyBorder="1">
      <alignment vertical="top" wrapText="1"/>
    </xf>
    <xf numFmtId="3" fontId="58" fillId="9" borderId="21" xfId="22" applyNumberFormat="1" applyFont="1" applyFill="1" applyBorder="1">
      <alignment horizontal="right" vertical="top" wrapText="1"/>
    </xf>
    <xf numFmtId="3" fontId="56" fillId="0" borderId="21" xfId="0" applyNumberFormat="1" applyFont="1" applyBorder="1"/>
    <xf numFmtId="169" fontId="56" fillId="6" borderId="19" xfId="6" applyFont="1" applyBorder="1">
      <alignment vertical="top" wrapText="1"/>
    </xf>
    <xf numFmtId="3" fontId="58" fillId="9" borderId="19" xfId="22" applyNumberFormat="1" applyFont="1" applyFill="1" applyBorder="1">
      <alignment horizontal="right" vertical="top" wrapText="1"/>
    </xf>
    <xf numFmtId="0" fontId="56" fillId="0" borderId="21" xfId="0" applyFont="1" applyBorder="1"/>
    <xf numFmtId="0" fontId="61" fillId="0" borderId="21" xfId="0" applyFont="1" applyBorder="1"/>
    <xf numFmtId="0" fontId="56" fillId="0" borderId="21" xfId="0" applyFont="1" applyBorder="1" applyAlignment="1">
      <alignment wrapText="1"/>
    </xf>
    <xf numFmtId="0" fontId="58" fillId="9" borderId="21" xfId="0" applyFont="1" applyFill="1" applyBorder="1" applyAlignment="1">
      <alignment horizontal="right"/>
    </xf>
    <xf numFmtId="3" fontId="56" fillId="0" borderId="21" xfId="0" applyNumberFormat="1" applyFont="1" applyBorder="1" applyAlignment="1">
      <alignment horizontal="right"/>
    </xf>
    <xf numFmtId="9" fontId="56" fillId="0" borderId="21" xfId="12" applyFont="1" applyBorder="1"/>
    <xf numFmtId="0" fontId="56" fillId="0" borderId="20" xfId="0" applyFont="1" applyBorder="1"/>
    <xf numFmtId="0" fontId="61" fillId="0" borderId="20" xfId="0" applyFont="1" applyBorder="1"/>
    <xf numFmtId="0" fontId="56" fillId="0" borderId="20" xfId="0" applyFont="1" applyBorder="1" applyAlignment="1">
      <alignment wrapText="1"/>
    </xf>
    <xf numFmtId="0" fontId="58" fillId="9" borderId="20" xfId="0" applyFont="1" applyFill="1" applyBorder="1" applyAlignment="1">
      <alignment horizontal="right"/>
    </xf>
    <xf numFmtId="3" fontId="56" fillId="0" borderId="20" xfId="0" applyNumberFormat="1" applyFont="1" applyBorder="1" applyAlignment="1">
      <alignment horizontal="right"/>
    </xf>
    <xf numFmtId="9" fontId="56" fillId="0" borderId="20" xfId="12" applyFont="1" applyBorder="1"/>
    <xf numFmtId="0" fontId="58" fillId="0" borderId="21" xfId="0" applyFont="1" applyBorder="1"/>
    <xf numFmtId="3" fontId="58" fillId="9" borderId="21" xfId="0" applyNumberFormat="1" applyFont="1" applyFill="1" applyBorder="1"/>
    <xf numFmtId="3" fontId="58" fillId="0" borderId="21" xfId="0" applyNumberFormat="1" applyFont="1" applyBorder="1"/>
    <xf numFmtId="171" fontId="58" fillId="9" borderId="21" xfId="22" applyNumberFormat="1" applyFont="1" applyFill="1" applyBorder="1">
      <alignment horizontal="right" vertical="top" wrapText="1"/>
    </xf>
    <xf numFmtId="0" fontId="67" fillId="0" borderId="21" xfId="0" applyFont="1" applyBorder="1"/>
    <xf numFmtId="0" fontId="58" fillId="0" borderId="20" xfId="0" applyFont="1" applyBorder="1"/>
    <xf numFmtId="171" fontId="58" fillId="9" borderId="20" xfId="22" applyNumberFormat="1" applyFont="1" applyFill="1" applyBorder="1">
      <alignment horizontal="right" vertical="top" wrapText="1"/>
    </xf>
    <xf numFmtId="3" fontId="58" fillId="0" borderId="20" xfId="0" applyNumberFormat="1" applyFont="1" applyBorder="1"/>
    <xf numFmtId="0" fontId="51" fillId="11" borderId="0" xfId="14" applyFont="1" applyFill="1" applyBorder="1" applyAlignment="1">
      <alignment horizontal="left" vertical="top" wrapText="1"/>
    </xf>
    <xf numFmtId="0" fontId="51" fillId="11" borderId="0" xfId="14" applyFont="1" applyFill="1" applyBorder="1">
      <alignment horizontal="center" vertical="top" wrapText="1"/>
    </xf>
    <xf numFmtId="0" fontId="51" fillId="11" borderId="11" xfId="14" applyFont="1" applyFill="1" applyBorder="1">
      <alignment horizontal="center" vertical="top" wrapText="1"/>
    </xf>
    <xf numFmtId="0" fontId="56" fillId="0" borderId="19" xfId="0" applyFont="1" applyBorder="1" applyAlignment="1">
      <alignment wrapText="1"/>
    </xf>
    <xf numFmtId="9" fontId="56" fillId="0" borderId="19" xfId="12" applyFont="1" applyBorder="1"/>
    <xf numFmtId="0" fontId="56" fillId="0" borderId="21" xfId="0" applyFont="1" applyBorder="1" applyAlignment="1">
      <alignment vertical="top" wrapText="1"/>
    </xf>
    <xf numFmtId="171" fontId="58" fillId="9" borderId="21" xfId="22" applyNumberFormat="1" applyFont="1" applyFill="1" applyBorder="1" applyAlignment="1">
      <alignment horizontal="right" wrapText="1"/>
    </xf>
    <xf numFmtId="0" fontId="62" fillId="0" borderId="21" xfId="0" applyFont="1" applyBorder="1"/>
    <xf numFmtId="0" fontId="62" fillId="0" borderId="20" xfId="0" applyFont="1" applyBorder="1"/>
    <xf numFmtId="171" fontId="58" fillId="9" borderId="19" xfId="22" applyNumberFormat="1" applyFont="1" applyFill="1" applyBorder="1">
      <alignment horizontal="right" vertical="top" wrapText="1"/>
    </xf>
    <xf numFmtId="3" fontId="58" fillId="9" borderId="18" xfId="22" applyNumberFormat="1" applyFont="1" applyFill="1" applyBorder="1">
      <alignment horizontal="right" vertical="top" wrapText="1"/>
    </xf>
    <xf numFmtId="0" fontId="56" fillId="0" borderId="19" xfId="0" applyFont="1" applyBorder="1"/>
    <xf numFmtId="9" fontId="58" fillId="16" borderId="21" xfId="16" applyNumberFormat="1" applyFont="1" applyFill="1" applyBorder="1">
      <alignment horizontal="right" vertical="top" wrapText="1"/>
    </xf>
    <xf numFmtId="0" fontId="48" fillId="7" borderId="22" xfId="1" applyFont="1" applyFill="1" applyBorder="1">
      <alignment vertical="top" wrapText="1"/>
    </xf>
    <xf numFmtId="9" fontId="58" fillId="16" borderId="21" xfId="0" applyNumberFormat="1" applyFont="1" applyFill="1" applyBorder="1"/>
    <xf numFmtId="9" fontId="56" fillId="0" borderId="21" xfId="0" applyNumberFormat="1" applyFont="1" applyBorder="1"/>
    <xf numFmtId="0" fontId="48" fillId="7" borderId="23" xfId="1" applyFont="1" applyFill="1" applyBorder="1">
      <alignment vertical="top" wrapText="1"/>
    </xf>
    <xf numFmtId="9" fontId="58" fillId="16" borderId="19" xfId="0" applyNumberFormat="1" applyFont="1" applyFill="1" applyBorder="1"/>
    <xf numFmtId="9" fontId="56" fillId="0" borderId="19" xfId="0" applyNumberFormat="1" applyFont="1" applyBorder="1"/>
    <xf numFmtId="9" fontId="58" fillId="9" borderId="21" xfId="22" applyNumberFormat="1" applyFont="1" applyFill="1" applyBorder="1">
      <alignment horizontal="right" vertical="top" wrapText="1"/>
    </xf>
    <xf numFmtId="169" fontId="56" fillId="6" borderId="18" xfId="6" applyFont="1" applyBorder="1">
      <alignment vertical="top" wrapText="1"/>
    </xf>
    <xf numFmtId="4" fontId="58" fillId="9" borderId="21" xfId="22" applyNumberFormat="1" applyFont="1" applyFill="1" applyBorder="1">
      <alignment horizontal="right" vertical="top" wrapText="1"/>
    </xf>
    <xf numFmtId="4" fontId="56" fillId="0" borderId="21" xfId="0" applyNumberFormat="1" applyFont="1" applyBorder="1"/>
    <xf numFmtId="169" fontId="56" fillId="0" borderId="19" xfId="6" applyFont="1" applyFill="1" applyBorder="1">
      <alignment vertical="top" wrapText="1"/>
    </xf>
    <xf numFmtId="9" fontId="58" fillId="9" borderId="19" xfId="22" applyNumberFormat="1" applyFont="1" applyFill="1" applyBorder="1">
      <alignment horizontal="right" vertical="top" wrapText="1"/>
    </xf>
    <xf numFmtId="4" fontId="58" fillId="9" borderId="19" xfId="22" applyNumberFormat="1" applyFont="1" applyFill="1" applyBorder="1">
      <alignment horizontal="right" vertical="top" wrapText="1"/>
    </xf>
    <xf numFmtId="169" fontId="56" fillId="6" borderId="20" xfId="6" applyFont="1" applyBorder="1">
      <alignment vertical="top" wrapText="1"/>
    </xf>
    <xf numFmtId="4" fontId="58" fillId="9" borderId="20" xfId="22" applyNumberFormat="1" applyFont="1" applyFill="1" applyBorder="1">
      <alignment horizontal="right" vertical="top" wrapText="1"/>
    </xf>
    <xf numFmtId="4" fontId="56" fillId="0" borderId="20" xfId="0" applyNumberFormat="1" applyFont="1" applyBorder="1"/>
    <xf numFmtId="169" fontId="50" fillId="4" borderId="19" xfId="8" applyNumberFormat="1" applyFont="1" applyBorder="1">
      <alignment horizontal="left"/>
    </xf>
    <xf numFmtId="9" fontId="56" fillId="0" borderId="20" xfId="0" applyNumberFormat="1" applyFont="1" applyBorder="1"/>
    <xf numFmtId="0" fontId="54" fillId="6" borderId="19" xfId="16" applyFont="1" applyBorder="1">
      <alignment horizontal="right" vertical="top" wrapText="1"/>
    </xf>
    <xf numFmtId="9" fontId="58" fillId="9" borderId="20" xfId="22" applyNumberFormat="1" applyFont="1" applyFill="1" applyBorder="1">
      <alignment horizontal="right" vertical="top" wrapText="1"/>
    </xf>
    <xf numFmtId="0" fontId="50" fillId="0" borderId="19" xfId="8" applyFont="1" applyFill="1" applyBorder="1">
      <alignment horizontal="left"/>
    </xf>
    <xf numFmtId="169" fontId="65" fillId="0" borderId="19" xfId="4" applyNumberFormat="1" applyFont="1" applyFill="1" applyBorder="1">
      <alignment vertical="top"/>
    </xf>
    <xf numFmtId="169" fontId="54" fillId="0" borderId="19" xfId="4" applyNumberFormat="1" applyFont="1" applyFill="1" applyBorder="1">
      <alignment vertical="top"/>
    </xf>
    <xf numFmtId="169" fontId="54" fillId="6" borderId="8" xfId="6" applyFont="1" applyBorder="1">
      <alignment vertical="top" wrapText="1"/>
    </xf>
    <xf numFmtId="3" fontId="56" fillId="0" borderId="21" xfId="22" applyNumberFormat="1" applyFont="1" applyFill="1" applyBorder="1">
      <alignment horizontal="right" vertical="top" wrapText="1"/>
    </xf>
    <xf numFmtId="3" fontId="58" fillId="9" borderId="20" xfId="22" applyNumberFormat="1" applyFont="1" applyFill="1" applyBorder="1">
      <alignment horizontal="right" vertical="top" wrapText="1"/>
    </xf>
    <xf numFmtId="3" fontId="56" fillId="0" borderId="20" xfId="22" applyNumberFormat="1" applyFont="1" applyFill="1" applyBorder="1">
      <alignment horizontal="right" vertical="top" wrapText="1"/>
    </xf>
    <xf numFmtId="172" fontId="56" fillId="0" borderId="19" xfId="0" applyNumberFormat="1" applyFont="1" applyBorder="1"/>
    <xf numFmtId="174" fontId="56" fillId="0" borderId="20" xfId="0" applyNumberFormat="1" applyFont="1" applyBorder="1"/>
    <xf numFmtId="172" fontId="58" fillId="9" borderId="21" xfId="22" applyNumberFormat="1" applyFont="1" applyFill="1" applyBorder="1" applyAlignment="1">
      <alignment horizontal="right" wrapText="1"/>
    </xf>
    <xf numFmtId="172" fontId="56" fillId="0" borderId="21" xfId="0" applyNumberFormat="1" applyFont="1" applyBorder="1"/>
    <xf numFmtId="172" fontId="58" fillId="9" borderId="19" xfId="22" applyNumberFormat="1" applyFont="1" applyFill="1" applyBorder="1" applyAlignment="1">
      <alignment horizontal="right" wrapText="1"/>
    </xf>
    <xf numFmtId="174" fontId="58" fillId="9" borderId="20" xfId="22" applyNumberFormat="1" applyFont="1" applyFill="1" applyBorder="1" applyAlignment="1">
      <alignment horizontal="right" wrapText="1"/>
    </xf>
    <xf numFmtId="170" fontId="56" fillId="0" borderId="20" xfId="0" applyNumberFormat="1" applyFont="1" applyBorder="1"/>
    <xf numFmtId="170" fontId="58" fillId="9" borderId="20" xfId="22" applyNumberFormat="1" applyFont="1" applyFill="1" applyBorder="1" applyAlignment="1">
      <alignment horizontal="right" wrapText="1"/>
    </xf>
    <xf numFmtId="172" fontId="58" fillId="9" borderId="19" xfId="22" applyNumberFormat="1" applyFont="1" applyFill="1" applyBorder="1">
      <alignment horizontal="right" vertical="top" wrapText="1"/>
    </xf>
    <xf numFmtId="172" fontId="56" fillId="0" borderId="19" xfId="22" applyNumberFormat="1" applyFont="1" applyFill="1" applyBorder="1">
      <alignment horizontal="right" vertical="top" wrapText="1"/>
    </xf>
    <xf numFmtId="0" fontId="54" fillId="0" borderId="0" xfId="16" applyFont="1" applyFill="1" applyBorder="1">
      <alignment horizontal="right" vertical="top" wrapText="1"/>
    </xf>
    <xf numFmtId="169" fontId="49" fillId="0" borderId="0" xfId="0" applyNumberFormat="1" applyFont="1" applyAlignment="1">
      <alignment vertical="top" wrapText="1"/>
    </xf>
    <xf numFmtId="3" fontId="54" fillId="0" borderId="0" xfId="16" applyNumberFormat="1" applyFont="1" applyFill="1" applyBorder="1">
      <alignment horizontal="right" vertical="top" wrapText="1"/>
    </xf>
    <xf numFmtId="169" fontId="54" fillId="0" borderId="0" xfId="6" applyFont="1" applyFill="1" applyBorder="1">
      <alignment vertical="top" wrapText="1"/>
    </xf>
    <xf numFmtId="169" fontId="54" fillId="0" borderId="0" xfId="16" applyNumberFormat="1" applyFont="1" applyFill="1" applyBorder="1">
      <alignment horizontal="right" vertical="top" wrapText="1"/>
    </xf>
    <xf numFmtId="0" fontId="54" fillId="6" borderId="0" xfId="16" applyFont="1" applyBorder="1">
      <alignment horizontal="right" vertical="top" wrapText="1"/>
    </xf>
    <xf numFmtId="0" fontId="58" fillId="9" borderId="21" xfId="22" applyFont="1" applyFill="1" applyBorder="1">
      <alignment horizontal="right" vertical="top" wrapText="1"/>
    </xf>
    <xf numFmtId="167" fontId="58" fillId="9" borderId="21" xfId="22" applyNumberFormat="1" applyFont="1" applyFill="1" applyBorder="1">
      <alignment horizontal="right" vertical="top" wrapText="1"/>
    </xf>
    <xf numFmtId="0" fontId="56" fillId="6" borderId="21" xfId="0" applyFont="1" applyFill="1" applyBorder="1" applyAlignment="1">
      <alignment wrapText="1"/>
    </xf>
    <xf numFmtId="0" fontId="58" fillId="13" borderId="21" xfId="0" applyFont="1" applyFill="1" applyBorder="1" applyAlignment="1">
      <alignment wrapText="1"/>
    </xf>
    <xf numFmtId="165" fontId="58" fillId="9" borderId="21" xfId="22" applyNumberFormat="1" applyFont="1" applyFill="1" applyBorder="1">
      <alignment horizontal="right" vertical="top" wrapText="1"/>
    </xf>
    <xf numFmtId="165" fontId="56" fillId="0" borderId="21" xfId="22" applyNumberFormat="1" applyFont="1" applyFill="1" applyBorder="1">
      <alignment horizontal="right" vertical="top" wrapText="1"/>
    </xf>
    <xf numFmtId="0" fontId="56" fillId="6" borderId="20" xfId="0" applyFont="1" applyFill="1" applyBorder="1" applyAlignment="1">
      <alignment wrapText="1"/>
    </xf>
    <xf numFmtId="0" fontId="58" fillId="13" borderId="20" xfId="0" applyFont="1" applyFill="1" applyBorder="1" applyAlignment="1">
      <alignment wrapText="1"/>
    </xf>
    <xf numFmtId="165" fontId="58" fillId="9" borderId="21" xfId="22" applyNumberFormat="1" applyFont="1" applyFill="1" applyBorder="1" applyAlignment="1">
      <alignment horizontal="right" wrapText="1"/>
    </xf>
    <xf numFmtId="165" fontId="56" fillId="0" borderId="21" xfId="22" applyNumberFormat="1" applyFont="1" applyFill="1" applyBorder="1" applyAlignment="1">
      <alignment horizontal="right" wrapText="1"/>
    </xf>
    <xf numFmtId="172" fontId="56" fillId="0" borderId="21" xfId="22" applyNumberFormat="1" applyFont="1" applyFill="1" applyBorder="1" applyAlignment="1">
      <alignment horizontal="right" wrapText="1"/>
    </xf>
    <xf numFmtId="165" fontId="58" fillId="9" borderId="20" xfId="22" applyNumberFormat="1" applyFont="1" applyFill="1" applyBorder="1" applyAlignment="1">
      <alignment horizontal="right" wrapText="1"/>
    </xf>
    <xf numFmtId="172" fontId="56" fillId="0" borderId="20" xfId="22" applyNumberFormat="1" applyFont="1" applyFill="1" applyBorder="1" applyAlignment="1">
      <alignment horizontal="right" wrapText="1"/>
    </xf>
    <xf numFmtId="165" fontId="58" fillId="9" borderId="19" xfId="22" applyNumberFormat="1" applyFont="1" applyFill="1" applyBorder="1" applyAlignment="1">
      <alignment horizontal="right" wrapText="1"/>
    </xf>
    <xf numFmtId="172" fontId="56" fillId="0" borderId="19" xfId="22" applyNumberFormat="1" applyFont="1" applyFill="1" applyBorder="1" applyAlignment="1">
      <alignment horizontal="right" wrapText="1"/>
    </xf>
    <xf numFmtId="173" fontId="58" fillId="9" borderId="21" xfId="22" applyNumberFormat="1" applyFont="1" applyFill="1" applyBorder="1" applyAlignment="1">
      <alignment horizontal="right" wrapText="1"/>
    </xf>
    <xf numFmtId="3" fontId="56" fillId="0" borderId="21" xfId="22" applyNumberFormat="1" applyFont="1" applyFill="1" applyBorder="1" applyAlignment="1">
      <alignment horizontal="right" wrapText="1"/>
    </xf>
    <xf numFmtId="3" fontId="56" fillId="0" borderId="21" xfId="0" applyNumberFormat="1" applyFont="1" applyBorder="1" applyAlignment="1">
      <alignment wrapText="1"/>
    </xf>
    <xf numFmtId="3" fontId="58" fillId="13" borderId="21" xfId="0" applyNumberFormat="1" applyFont="1" applyFill="1" applyBorder="1" applyAlignment="1">
      <alignment wrapText="1"/>
    </xf>
    <xf numFmtId="3" fontId="56" fillId="0" borderId="20" xfId="0" applyNumberFormat="1" applyFont="1" applyBorder="1" applyAlignment="1">
      <alignment wrapText="1"/>
    </xf>
    <xf numFmtId="165" fontId="58" fillId="9" borderId="19" xfId="22" applyNumberFormat="1" applyFont="1" applyFill="1" applyBorder="1">
      <alignment horizontal="right" vertical="top" wrapText="1"/>
    </xf>
    <xf numFmtId="0" fontId="58" fillId="13" borderId="19" xfId="0" applyFont="1" applyFill="1" applyBorder="1" applyAlignment="1">
      <alignment wrapText="1"/>
    </xf>
    <xf numFmtId="3" fontId="58" fillId="13" borderId="20" xfId="0" applyNumberFormat="1" applyFont="1" applyFill="1" applyBorder="1" applyAlignment="1">
      <alignment wrapText="1"/>
    </xf>
    <xf numFmtId="172" fontId="56" fillId="0" borderId="20" xfId="0" applyNumberFormat="1" applyFont="1" applyBorder="1" applyAlignment="1">
      <alignment wrapText="1"/>
    </xf>
    <xf numFmtId="3" fontId="56" fillId="0" borderId="19" xfId="0" applyNumberFormat="1" applyFont="1" applyBorder="1" applyAlignment="1">
      <alignment wrapText="1"/>
    </xf>
    <xf numFmtId="166" fontId="58" fillId="9" borderId="20" xfId="22" applyNumberFormat="1" applyFont="1" applyFill="1" applyBorder="1" applyAlignment="1">
      <alignment horizontal="right" wrapText="1"/>
    </xf>
    <xf numFmtId="0" fontId="58" fillId="13" borderId="21" xfId="0" applyFont="1" applyFill="1" applyBorder="1" applyAlignment="1">
      <alignment horizontal="right" wrapText="1"/>
    </xf>
    <xf numFmtId="3" fontId="56" fillId="0" borderId="21" xfId="0" applyNumberFormat="1" applyFont="1" applyBorder="1" applyAlignment="1">
      <alignment horizontal="right" wrapText="1"/>
    </xf>
    <xf numFmtId="3" fontId="58" fillId="13" borderId="19" xfId="0" applyNumberFormat="1" applyFont="1" applyFill="1" applyBorder="1" applyAlignment="1">
      <alignment wrapText="1"/>
    </xf>
    <xf numFmtId="3" fontId="56" fillId="0" borderId="19" xfId="0" applyNumberFormat="1" applyFont="1" applyBorder="1" applyAlignment="1">
      <alignment horizontal="right" wrapText="1"/>
    </xf>
    <xf numFmtId="0" fontId="56" fillId="0" borderId="21" xfId="0" applyFont="1" applyBorder="1" applyAlignment="1">
      <alignment vertical="center"/>
    </xf>
    <xf numFmtId="165" fontId="56" fillId="0" borderId="21" xfId="0" applyNumberFormat="1" applyFont="1" applyBorder="1" applyAlignment="1">
      <alignment horizontal="right"/>
    </xf>
    <xf numFmtId="165" fontId="58" fillId="9" borderId="0" xfId="22" applyNumberFormat="1" applyFont="1" applyFill="1" applyBorder="1">
      <alignment horizontal="right" vertical="top" wrapText="1"/>
    </xf>
    <xf numFmtId="0" fontId="54" fillId="6" borderId="8" xfId="16" applyFont="1" applyBorder="1">
      <alignment horizontal="right" vertical="top" wrapText="1"/>
    </xf>
    <xf numFmtId="0" fontId="56" fillId="0" borderId="19" xfId="0" applyFont="1" applyBorder="1" applyAlignment="1">
      <alignment vertical="center"/>
    </xf>
    <xf numFmtId="165" fontId="56" fillId="0" borderId="19" xfId="0" applyNumberFormat="1" applyFont="1" applyBorder="1" applyAlignment="1">
      <alignment horizontal="right"/>
    </xf>
    <xf numFmtId="0" fontId="58" fillId="9" borderId="19" xfId="22" applyFont="1" applyFill="1" applyBorder="1">
      <alignment horizontal="right" vertical="top" wrapText="1"/>
    </xf>
    <xf numFmtId="0" fontId="58" fillId="9" borderId="20" xfId="22" applyFont="1" applyFill="1" applyBorder="1">
      <alignment horizontal="right" vertical="top" wrapText="1"/>
    </xf>
    <xf numFmtId="1" fontId="58" fillId="9" borderId="20" xfId="22" applyNumberFormat="1" applyFont="1" applyFill="1" applyBorder="1" applyAlignment="1">
      <alignment horizontal="right" wrapText="1"/>
    </xf>
    <xf numFmtId="3" fontId="58" fillId="9" borderId="19" xfId="22" applyNumberFormat="1" applyFont="1" applyFill="1" applyBorder="1" applyAlignment="1">
      <alignment horizontal="right" wrapText="1"/>
    </xf>
    <xf numFmtId="0" fontId="56" fillId="0" borderId="19" xfId="22" applyFont="1" applyFill="1" applyBorder="1" applyAlignment="1">
      <alignment horizontal="left" vertical="top" wrapText="1"/>
    </xf>
    <xf numFmtId="3" fontId="56" fillId="0" borderId="19" xfId="22" applyNumberFormat="1" applyFont="1" applyFill="1" applyBorder="1">
      <alignment horizontal="right" vertical="top" wrapText="1"/>
    </xf>
    <xf numFmtId="0" fontId="56" fillId="0" borderId="20" xfId="22" applyFont="1" applyFill="1" applyBorder="1" applyAlignment="1">
      <alignment horizontal="left" vertical="top" wrapText="1"/>
    </xf>
    <xf numFmtId="0" fontId="56" fillId="0" borderId="21" xfId="22" applyFont="1" applyFill="1" applyBorder="1" applyAlignment="1">
      <alignment horizontal="left" vertical="top" wrapText="1"/>
    </xf>
    <xf numFmtId="9" fontId="58" fillId="13" borderId="21" xfId="12" applyFont="1" applyFill="1" applyBorder="1" applyAlignment="1">
      <alignment vertical="top" wrapText="1"/>
    </xf>
    <xf numFmtId="9" fontId="56" fillId="6" borderId="21" xfId="12" applyFont="1" applyFill="1" applyBorder="1" applyAlignment="1">
      <alignment vertical="top" wrapText="1"/>
    </xf>
    <xf numFmtId="9" fontId="58" fillId="12" borderId="18" xfId="12" applyFont="1" applyFill="1" applyBorder="1" applyAlignment="1">
      <alignment vertical="top" wrapText="1"/>
    </xf>
    <xf numFmtId="9" fontId="56" fillId="6" borderId="18" xfId="12" applyFont="1" applyFill="1" applyBorder="1" applyAlignment="1">
      <alignment vertical="top" wrapText="1"/>
    </xf>
    <xf numFmtId="9" fontId="58" fillId="12" borderId="21" xfId="12" applyFont="1" applyFill="1" applyBorder="1" applyAlignment="1">
      <alignment horizontal="right" vertical="top" wrapText="1"/>
    </xf>
    <xf numFmtId="9" fontId="56" fillId="6" borderId="21" xfId="12" applyFont="1" applyFill="1" applyBorder="1" applyAlignment="1">
      <alignment horizontal="right" vertical="top" wrapText="1"/>
    </xf>
    <xf numFmtId="9" fontId="58" fillId="12" borderId="19" xfId="12" applyFont="1" applyFill="1" applyBorder="1" applyAlignment="1">
      <alignment horizontal="right" vertical="top" wrapText="1"/>
    </xf>
    <xf numFmtId="9" fontId="56" fillId="6" borderId="19" xfId="12" applyFont="1" applyFill="1" applyBorder="1" applyAlignment="1">
      <alignment horizontal="right" vertical="top" wrapText="1"/>
    </xf>
    <xf numFmtId="0" fontId="49" fillId="0" borderId="19" xfId="0" applyFont="1" applyBorder="1"/>
    <xf numFmtId="1" fontId="58" fillId="12" borderId="19" xfId="12" applyNumberFormat="1" applyFont="1" applyFill="1" applyBorder="1" applyAlignment="1">
      <alignment vertical="top" wrapText="1"/>
    </xf>
    <xf numFmtId="1" fontId="58" fillId="12" borderId="20" xfId="12" applyNumberFormat="1" applyFont="1" applyFill="1" applyBorder="1" applyAlignment="1">
      <alignment vertical="top" wrapText="1"/>
    </xf>
    <xf numFmtId="1" fontId="58" fillId="12" borderId="21" xfId="12" applyNumberFormat="1" applyFont="1" applyFill="1" applyBorder="1" applyAlignment="1">
      <alignment vertical="top" wrapText="1"/>
    </xf>
    <xf numFmtId="0" fontId="56" fillId="0" borderId="19" xfId="22" applyFont="1" applyFill="1" applyBorder="1">
      <alignment horizontal="right" vertical="top" wrapText="1"/>
    </xf>
    <xf numFmtId="0" fontId="56" fillId="0" borderId="20" xfId="22" applyFont="1" applyFill="1" applyBorder="1">
      <alignment horizontal="right" vertical="top" wrapText="1"/>
    </xf>
    <xf numFmtId="0" fontId="56" fillId="0" borderId="21" xfId="22" applyFont="1" applyFill="1" applyBorder="1">
      <alignment horizontal="right" vertical="top" wrapText="1"/>
    </xf>
    <xf numFmtId="9" fontId="56" fillId="0" borderId="21" xfId="12" applyFont="1" applyFill="1" applyBorder="1" applyAlignment="1">
      <alignment horizontal="right" vertical="top" wrapText="1"/>
    </xf>
    <xf numFmtId="9" fontId="56" fillId="0" borderId="20" xfId="12" applyFont="1" applyFill="1" applyBorder="1" applyAlignment="1">
      <alignment horizontal="right" vertical="top" wrapText="1"/>
    </xf>
    <xf numFmtId="9" fontId="56" fillId="0" borderId="21" xfId="22" applyNumberFormat="1" applyFont="1" applyFill="1" applyBorder="1">
      <alignment horizontal="right" vertical="top" wrapText="1"/>
    </xf>
    <xf numFmtId="9" fontId="56" fillId="0" borderId="19" xfId="22" applyNumberFormat="1" applyFont="1" applyFill="1" applyBorder="1">
      <alignment horizontal="right" vertical="top" wrapText="1"/>
    </xf>
    <xf numFmtId="9" fontId="56" fillId="0" borderId="20" xfId="22" applyNumberFormat="1" applyFont="1" applyFill="1" applyBorder="1">
      <alignment horizontal="right" vertical="top" wrapText="1"/>
    </xf>
    <xf numFmtId="0" fontId="56" fillId="6" borderId="20" xfId="0" applyFont="1" applyFill="1" applyBorder="1" applyAlignment="1">
      <alignment horizontal="left" wrapText="1"/>
    </xf>
    <xf numFmtId="9" fontId="58" fillId="13" borderId="20" xfId="0" applyNumberFormat="1" applyFont="1" applyFill="1" applyBorder="1" applyAlignment="1">
      <alignment horizontal="right" wrapText="1"/>
    </xf>
    <xf numFmtId="9" fontId="56" fillId="0" borderId="20" xfId="0" applyNumberFormat="1" applyFont="1" applyBorder="1" applyAlignment="1">
      <alignment horizontal="right" wrapText="1"/>
    </xf>
    <xf numFmtId="0" fontId="56" fillId="6" borderId="19" xfId="0" applyFont="1" applyFill="1" applyBorder="1" applyAlignment="1">
      <alignment horizontal="left" wrapText="1"/>
    </xf>
    <xf numFmtId="9" fontId="56" fillId="0" borderId="19" xfId="0" applyNumberFormat="1" applyFont="1" applyBorder="1" applyAlignment="1">
      <alignment horizontal="right" wrapText="1"/>
    </xf>
    <xf numFmtId="9" fontId="58" fillId="13" borderId="19" xfId="0" applyNumberFormat="1" applyFont="1" applyFill="1" applyBorder="1" applyAlignment="1">
      <alignment horizontal="right" wrapText="1"/>
    </xf>
    <xf numFmtId="0" fontId="58" fillId="13" borderId="20" xfId="0" applyFont="1" applyFill="1" applyBorder="1" applyAlignment="1">
      <alignment horizontal="right" wrapText="1"/>
    </xf>
    <xf numFmtId="0" fontId="56" fillId="0" borderId="20" xfId="0" applyFont="1" applyBorder="1" applyAlignment="1">
      <alignment horizontal="right" wrapText="1"/>
    </xf>
    <xf numFmtId="0" fontId="56" fillId="6" borderId="21" xfId="0" applyFont="1" applyFill="1" applyBorder="1" applyAlignment="1">
      <alignment horizontal="left" wrapText="1"/>
    </xf>
    <xf numFmtId="0" fontId="56" fillId="0" borderId="21" xfId="0" applyFont="1" applyBorder="1" applyAlignment="1">
      <alignment horizontal="right" wrapText="1"/>
    </xf>
    <xf numFmtId="169" fontId="56" fillId="6" borderId="20" xfId="6" applyFont="1" applyBorder="1" applyAlignment="1">
      <alignment vertical="top"/>
    </xf>
    <xf numFmtId="172" fontId="58" fillId="9" borderId="20" xfId="22" applyNumberFormat="1" applyFont="1" applyFill="1" applyBorder="1">
      <alignment horizontal="right" vertical="top" wrapText="1"/>
    </xf>
    <xf numFmtId="3" fontId="56" fillId="0" borderId="19" xfId="0" applyNumberFormat="1" applyFont="1" applyBorder="1" applyAlignment="1">
      <alignment horizontal="right"/>
    </xf>
    <xf numFmtId="166" fontId="58" fillId="9" borderId="21" xfId="22" applyNumberFormat="1" applyFont="1" applyFill="1" applyBorder="1" applyAlignment="1">
      <alignment horizontal="right" vertical="center" wrapText="1"/>
    </xf>
    <xf numFmtId="165" fontId="56" fillId="0" borderId="21" xfId="0" applyNumberFormat="1" applyFont="1" applyBorder="1"/>
    <xf numFmtId="165" fontId="56" fillId="0" borderId="20" xfId="0" applyNumberFormat="1" applyFont="1" applyBorder="1"/>
    <xf numFmtId="165" fontId="56" fillId="0" borderId="19" xfId="0" applyNumberFormat="1" applyFont="1" applyBorder="1"/>
    <xf numFmtId="169" fontId="47" fillId="6" borderId="8" xfId="6" applyFont="1" applyBorder="1">
      <alignment vertical="top" wrapText="1"/>
    </xf>
    <xf numFmtId="1" fontId="58" fillId="9" borderId="19" xfId="22" applyNumberFormat="1" applyFont="1" applyFill="1" applyBorder="1">
      <alignment horizontal="right" vertical="top" wrapText="1"/>
    </xf>
    <xf numFmtId="1" fontId="56" fillId="0" borderId="19" xfId="22" applyNumberFormat="1" applyFont="1" applyFill="1" applyBorder="1">
      <alignment horizontal="right" vertical="top" wrapText="1"/>
    </xf>
    <xf numFmtId="172" fontId="56" fillId="0" borderId="20" xfId="22" applyNumberFormat="1" applyFont="1" applyFill="1" applyBorder="1">
      <alignment horizontal="right" vertical="top" wrapText="1"/>
    </xf>
    <xf numFmtId="172" fontId="58" fillId="9" borderId="21" xfId="22" applyNumberFormat="1" applyFont="1" applyFill="1" applyBorder="1">
      <alignment horizontal="right" vertical="top" wrapText="1"/>
    </xf>
    <xf numFmtId="172" fontId="56" fillId="0" borderId="21" xfId="22" applyNumberFormat="1" applyFont="1" applyFill="1" applyBorder="1">
      <alignment horizontal="right" vertical="top" wrapText="1"/>
    </xf>
    <xf numFmtId="169" fontId="32" fillId="6" borderId="0" xfId="6" applyFont="1" applyBorder="1" applyAlignment="1">
      <alignment vertical="top"/>
    </xf>
    <xf numFmtId="169" fontId="32" fillId="6" borderId="19" xfId="6" applyFont="1" applyBorder="1">
      <alignment vertical="top" wrapText="1"/>
    </xf>
    <xf numFmtId="172" fontId="51" fillId="12" borderId="19" xfId="6" applyNumberFormat="1" applyFont="1" applyFill="1" applyBorder="1">
      <alignment vertical="top" wrapText="1"/>
    </xf>
    <xf numFmtId="172" fontId="32" fillId="6" borderId="19" xfId="6" applyNumberFormat="1" applyFont="1" applyBorder="1">
      <alignment vertical="top" wrapText="1"/>
    </xf>
    <xf numFmtId="169" fontId="32" fillId="6" borderId="21" xfId="6" applyFont="1" applyBorder="1">
      <alignment vertical="top" wrapText="1"/>
    </xf>
    <xf numFmtId="172" fontId="51" fillId="12" borderId="21" xfId="6" applyNumberFormat="1" applyFont="1" applyFill="1" applyBorder="1">
      <alignment vertical="top" wrapText="1"/>
    </xf>
    <xf numFmtId="172" fontId="32" fillId="6" borderId="21" xfId="6" applyNumberFormat="1" applyFont="1" applyBorder="1">
      <alignment vertical="top" wrapText="1"/>
    </xf>
    <xf numFmtId="169" fontId="32" fillId="6" borderId="20" xfId="6" applyFont="1" applyBorder="1">
      <alignment vertical="top" wrapText="1"/>
    </xf>
    <xf numFmtId="172" fontId="51" fillId="12" borderId="20" xfId="6" applyNumberFormat="1" applyFont="1" applyFill="1" applyBorder="1">
      <alignment vertical="top" wrapText="1"/>
    </xf>
    <xf numFmtId="172" fontId="32" fillId="6" borderId="20" xfId="6" applyNumberFormat="1" applyFont="1" applyBorder="1">
      <alignment vertical="top" wrapText="1"/>
    </xf>
    <xf numFmtId="0" fontId="49" fillId="0" borderId="0" xfId="0" applyFont="1" applyAlignment="1">
      <alignment horizontal="right"/>
    </xf>
    <xf numFmtId="3" fontId="51" fillId="9" borderId="20" xfId="22" applyNumberFormat="1" applyFont="1" applyFill="1" applyBorder="1">
      <alignment horizontal="right" vertical="top" wrapText="1"/>
    </xf>
    <xf numFmtId="3" fontId="58" fillId="9" borderId="21" xfId="22" applyNumberFormat="1" applyFont="1" applyFill="1" applyBorder="1" applyAlignment="1">
      <alignment horizontal="right" wrapText="1"/>
    </xf>
    <xf numFmtId="0" fontId="52" fillId="0" borderId="0" xfId="0" applyFont="1"/>
    <xf numFmtId="0" fontId="49" fillId="0" borderId="0" xfId="0" applyFont="1" applyAlignment="1">
      <alignment horizontal="left"/>
    </xf>
    <xf numFmtId="0" fontId="49" fillId="0" borderId="0" xfId="0" applyFont="1" applyAlignment="1">
      <alignment vertical="top"/>
    </xf>
    <xf numFmtId="0" fontId="47" fillId="0" borderId="0" xfId="0" applyFont="1" applyAlignment="1">
      <alignment vertical="top"/>
    </xf>
    <xf numFmtId="0" fontId="69" fillId="0" borderId="0" xfId="0" applyFont="1" applyAlignment="1">
      <alignment vertical="top"/>
    </xf>
    <xf numFmtId="9" fontId="32" fillId="0" borderId="0" xfId="0" applyNumberFormat="1" applyFont="1"/>
    <xf numFmtId="165" fontId="56" fillId="0" borderId="19" xfId="22" applyNumberFormat="1" applyFont="1" applyFill="1" applyBorder="1" applyAlignment="1">
      <alignment horizontal="right" wrapText="1"/>
    </xf>
    <xf numFmtId="3" fontId="32" fillId="0" borderId="0" xfId="0" applyNumberFormat="1" applyFont="1"/>
    <xf numFmtId="0" fontId="54" fillId="0" borderId="0" xfId="0" quotePrefix="1" applyFont="1" applyAlignment="1">
      <alignment wrapText="1"/>
    </xf>
    <xf numFmtId="0" fontId="73" fillId="0" borderId="0" xfId="0" applyFont="1"/>
    <xf numFmtId="172" fontId="32" fillId="0" borderId="0" xfId="0" applyNumberFormat="1" applyFont="1"/>
    <xf numFmtId="165" fontId="56" fillId="0" borderId="20" xfId="0" applyNumberFormat="1" applyFont="1" applyBorder="1" applyAlignment="1">
      <alignment horizontal="right"/>
    </xf>
    <xf numFmtId="0" fontId="50" fillId="0" borderId="2" xfId="0" applyFont="1" applyBorder="1" applyAlignment="1">
      <alignment horizontal="center" vertical="top" wrapText="1"/>
    </xf>
    <xf numFmtId="0" fontId="49" fillId="0" borderId="0" xfId="0" applyFont="1" applyAlignment="1">
      <alignment horizontal="center"/>
    </xf>
    <xf numFmtId="0" fontId="49" fillId="0" borderId="21" xfId="0" applyFont="1" applyBorder="1"/>
    <xf numFmtId="3" fontId="56" fillId="0" borderId="20" xfId="16" applyNumberFormat="1" applyFont="1" applyFill="1" applyBorder="1">
      <alignment horizontal="right" vertical="top" wrapText="1"/>
    </xf>
    <xf numFmtId="0" fontId="52" fillId="0" borderId="19" xfId="0" applyFont="1" applyBorder="1"/>
    <xf numFmtId="0" fontId="52" fillId="0" borderId="21" xfId="0" applyFont="1" applyBorder="1"/>
    <xf numFmtId="0" fontId="52" fillId="0" borderId="20" xfId="0" applyFont="1" applyBorder="1"/>
    <xf numFmtId="0" fontId="49" fillId="0" borderId="20" xfId="0" applyFont="1" applyBorder="1"/>
    <xf numFmtId="0" fontId="32" fillId="0" borderId="0" xfId="0" applyFont="1" applyAlignment="1">
      <alignment vertical="top" wrapText="1"/>
    </xf>
    <xf numFmtId="0" fontId="49" fillId="0" borderId="0" xfId="0" applyFont="1" applyAlignment="1">
      <alignment vertical="top" wrapText="1"/>
    </xf>
    <xf numFmtId="3" fontId="58" fillId="13" borderId="24" xfId="0" applyNumberFormat="1" applyFont="1" applyFill="1" applyBorder="1" applyAlignment="1">
      <alignment wrapText="1"/>
    </xf>
    <xf numFmtId="0" fontId="71" fillId="0" borderId="20" xfId="0" applyFont="1" applyBorder="1"/>
    <xf numFmtId="0" fontId="47" fillId="0" borderId="0" xfId="0" applyFont="1" applyAlignment="1">
      <alignment vertical="top" wrapText="1"/>
    </xf>
    <xf numFmtId="1" fontId="56" fillId="6" borderId="21" xfId="6" applyNumberFormat="1" applyFont="1" applyBorder="1">
      <alignment vertical="top" wrapText="1"/>
    </xf>
    <xf numFmtId="0" fontId="48" fillId="7" borderId="0" xfId="1" applyFont="1" applyFill="1" applyAlignment="1">
      <alignment horizontal="right" vertical="top" wrapText="1"/>
    </xf>
    <xf numFmtId="0" fontId="66" fillId="7" borderId="0" xfId="0" applyFont="1" applyFill="1" applyAlignment="1">
      <alignment horizontal="right" wrapText="1"/>
    </xf>
    <xf numFmtId="0" fontId="74" fillId="0" borderId="0" xfId="0" applyFont="1"/>
    <xf numFmtId="0" fontId="75" fillId="0" borderId="0" xfId="0" applyFont="1" applyAlignment="1">
      <alignment vertical="top" wrapText="1"/>
    </xf>
    <xf numFmtId="0" fontId="56" fillId="0" borderId="20" xfId="0" applyFont="1" applyBorder="1" applyAlignment="1">
      <alignment vertical="center" wrapText="1"/>
    </xf>
    <xf numFmtId="0" fontId="56" fillId="6" borderId="19" xfId="0" applyFont="1" applyFill="1" applyBorder="1" applyAlignment="1">
      <alignment horizontal="right" wrapText="1"/>
    </xf>
    <xf numFmtId="0" fontId="56" fillId="6" borderId="21" xfId="0" applyFont="1" applyFill="1" applyBorder="1" applyAlignment="1">
      <alignment horizontal="right" wrapText="1"/>
    </xf>
    <xf numFmtId="0" fontId="56" fillId="6" borderId="20" xfId="0" applyFont="1" applyFill="1" applyBorder="1" applyAlignment="1">
      <alignment horizontal="right" wrapText="1"/>
    </xf>
    <xf numFmtId="0" fontId="56" fillId="6" borderId="19" xfId="0" applyFont="1" applyFill="1" applyBorder="1" applyAlignment="1">
      <alignment wrapText="1"/>
    </xf>
    <xf numFmtId="9" fontId="58" fillId="13" borderId="19" xfId="0" applyNumberFormat="1" applyFont="1" applyFill="1" applyBorder="1" applyAlignment="1">
      <alignment wrapText="1"/>
    </xf>
    <xf numFmtId="9" fontId="56" fillId="0" borderId="19" xfId="0" applyNumberFormat="1" applyFont="1" applyBorder="1" applyAlignment="1">
      <alignment wrapText="1"/>
    </xf>
    <xf numFmtId="3" fontId="56" fillId="0" borderId="19" xfId="0" applyNumberFormat="1" applyFont="1" applyBorder="1" applyAlignment="1">
      <alignment vertical="top"/>
    </xf>
    <xf numFmtId="0" fontId="56" fillId="6" borderId="21" xfId="6" applyNumberFormat="1" applyFont="1" applyBorder="1">
      <alignment vertical="top" wrapText="1"/>
    </xf>
    <xf numFmtId="0" fontId="56" fillId="6" borderId="19" xfId="6" applyNumberFormat="1" applyFont="1" applyBorder="1">
      <alignment vertical="top" wrapText="1"/>
    </xf>
    <xf numFmtId="0" fontId="32" fillId="0" borderId="0" xfId="0" applyFont="1" applyAlignment="1">
      <alignment horizontal="left"/>
    </xf>
    <xf numFmtId="9" fontId="49" fillId="0" borderId="0" xfId="0" applyNumberFormat="1" applyFont="1"/>
    <xf numFmtId="0" fontId="76" fillId="0" borderId="0" xfId="0" applyFont="1"/>
    <xf numFmtId="172" fontId="32" fillId="0" borderId="20" xfId="0" applyNumberFormat="1" applyFont="1" applyBorder="1" applyAlignment="1">
      <alignment horizontal="right"/>
    </xf>
    <xf numFmtId="172" fontId="32" fillId="0" borderId="19" xfId="0" applyNumberFormat="1" applyFont="1" applyBorder="1" applyAlignment="1">
      <alignment horizontal="right"/>
    </xf>
    <xf numFmtId="172" fontId="32" fillId="0" borderId="21" xfId="0" applyNumberFormat="1" applyFont="1" applyBorder="1" applyAlignment="1">
      <alignment horizontal="right"/>
    </xf>
    <xf numFmtId="172" fontId="49" fillId="0" borderId="0" xfId="0" applyNumberFormat="1" applyFont="1"/>
    <xf numFmtId="169" fontId="54" fillId="6" borderId="0" xfId="6" applyFont="1" applyBorder="1">
      <alignment vertical="top" wrapText="1"/>
    </xf>
    <xf numFmtId="166" fontId="78" fillId="9" borderId="20" xfId="22" applyNumberFormat="1" applyFont="1" applyFill="1" applyBorder="1" applyAlignment="1">
      <alignment horizontal="right" wrapText="1"/>
    </xf>
    <xf numFmtId="3" fontId="52" fillId="9" borderId="19" xfId="22" applyNumberFormat="1" applyFont="1" applyFill="1" applyBorder="1">
      <alignment horizontal="right" vertical="top" wrapText="1"/>
    </xf>
    <xf numFmtId="3" fontId="49" fillId="0" borderId="19" xfId="0" applyNumberFormat="1" applyFont="1" applyBorder="1"/>
    <xf numFmtId="3" fontId="52" fillId="9" borderId="21" xfId="22" applyNumberFormat="1" applyFont="1" applyFill="1" applyBorder="1">
      <alignment horizontal="right" vertical="top" wrapText="1"/>
    </xf>
    <xf numFmtId="3" fontId="49" fillId="0" borderId="21" xfId="0" applyNumberFormat="1" applyFont="1" applyBorder="1"/>
    <xf numFmtId="169" fontId="56" fillId="6" borderId="0" xfId="6" applyFont="1" applyBorder="1">
      <alignment vertical="top" wrapText="1"/>
    </xf>
    <xf numFmtId="0" fontId="58" fillId="12" borderId="21" xfId="12" applyNumberFormat="1" applyFont="1" applyFill="1" applyBorder="1" applyAlignment="1">
      <alignment horizontal="right" vertical="top" wrapText="1"/>
    </xf>
    <xf numFmtId="0" fontId="56" fillId="6" borderId="21" xfId="12" applyNumberFormat="1" applyFont="1" applyFill="1" applyBorder="1" applyAlignment="1">
      <alignment horizontal="right" vertical="top" wrapText="1"/>
    </xf>
    <xf numFmtId="166" fontId="56" fillId="0" borderId="21" xfId="22" applyNumberFormat="1" applyFont="1" applyFill="1" applyBorder="1" applyAlignment="1">
      <alignment horizontal="right" vertical="center" wrapText="1"/>
    </xf>
    <xf numFmtId="0" fontId="58" fillId="0" borderId="21" xfId="0" applyFont="1" applyBorder="1" applyAlignment="1">
      <alignment horizontal="right"/>
    </xf>
    <xf numFmtId="0" fontId="80" fillId="0" borderId="0" xfId="0" applyFont="1"/>
    <xf numFmtId="169" fontId="56" fillId="6" borderId="0" xfId="6" applyFont="1" applyBorder="1" applyAlignment="1">
      <alignment horizontal="right" vertical="top" wrapText="1"/>
    </xf>
    <xf numFmtId="169" fontId="56" fillId="0" borderId="0" xfId="6" applyFont="1" applyFill="1" applyBorder="1">
      <alignment vertical="top" wrapText="1"/>
    </xf>
    <xf numFmtId="9" fontId="58" fillId="0" borderId="0" xfId="22" applyNumberFormat="1" applyFont="1" applyFill="1" applyBorder="1">
      <alignment horizontal="right" vertical="top" wrapText="1"/>
    </xf>
    <xf numFmtId="169" fontId="56" fillId="0" borderId="0" xfId="6" applyFont="1" applyFill="1" applyBorder="1" applyAlignment="1">
      <alignment horizontal="right" vertical="top" wrapText="1"/>
    </xf>
    <xf numFmtId="0" fontId="56" fillId="6" borderId="20" xfId="6" applyNumberFormat="1" applyFont="1" applyBorder="1">
      <alignment vertical="top" wrapText="1"/>
    </xf>
    <xf numFmtId="0" fontId="56" fillId="6" borderId="20" xfId="0" applyFont="1" applyFill="1" applyBorder="1" applyAlignment="1">
      <alignment horizontal="left" vertical="top" wrapText="1"/>
    </xf>
    <xf numFmtId="3" fontId="49" fillId="0" borderId="0" xfId="0" applyNumberFormat="1" applyFont="1"/>
    <xf numFmtId="3" fontId="82" fillId="0" borderId="21" xfId="0" applyNumberFormat="1" applyFont="1" applyBorder="1"/>
    <xf numFmtId="3" fontId="49" fillId="0" borderId="19" xfId="22" applyNumberFormat="1" applyFont="1" applyFill="1" applyBorder="1">
      <alignment horizontal="right" vertical="top" wrapText="1"/>
    </xf>
    <xf numFmtId="3" fontId="49" fillId="0" borderId="21" xfId="22" applyNumberFormat="1" applyFont="1" applyFill="1" applyBorder="1">
      <alignment horizontal="right" vertical="top" wrapText="1"/>
    </xf>
    <xf numFmtId="3" fontId="49" fillId="0" borderId="20" xfId="22" applyNumberFormat="1" applyFont="1" applyFill="1" applyBorder="1">
      <alignment horizontal="right" vertical="top" wrapText="1"/>
    </xf>
    <xf numFmtId="4" fontId="56" fillId="0" borderId="21" xfId="22" applyNumberFormat="1" applyFont="1" applyFill="1" applyBorder="1">
      <alignment horizontal="right" vertical="top" wrapText="1"/>
    </xf>
    <xf numFmtId="165" fontId="56" fillId="0" borderId="0" xfId="22" applyNumberFormat="1" applyFont="1" applyFill="1" applyBorder="1" applyAlignment="1">
      <alignment horizontal="right" wrapText="1"/>
    </xf>
    <xf numFmtId="165" fontId="58" fillId="0" borderId="0" xfId="22" applyNumberFormat="1" applyFont="1" applyFill="1" applyBorder="1" applyAlignment="1">
      <alignment horizontal="right" wrapText="1"/>
    </xf>
    <xf numFmtId="0" fontId="49" fillId="0" borderId="19" xfId="0" applyFont="1" applyBorder="1" applyAlignment="1">
      <alignment wrapText="1"/>
    </xf>
    <xf numFmtId="1" fontId="49" fillId="0" borderId="19" xfId="0" applyNumberFormat="1" applyFont="1" applyBorder="1"/>
    <xf numFmtId="1" fontId="49" fillId="0" borderId="21" xfId="0" applyNumberFormat="1" applyFont="1" applyBorder="1"/>
    <xf numFmtId="1" fontId="49" fillId="0" borderId="0" xfId="0" applyNumberFormat="1" applyFont="1"/>
    <xf numFmtId="0" fontId="49" fillId="0" borderId="25" xfId="0" applyFont="1" applyBorder="1"/>
    <xf numFmtId="173" fontId="58" fillId="9" borderId="19" xfId="22" applyNumberFormat="1" applyFont="1" applyFill="1" applyBorder="1" applyAlignment="1">
      <alignment horizontal="right" wrapText="1"/>
    </xf>
    <xf numFmtId="173" fontId="58" fillId="9" borderId="25" xfId="22" applyNumberFormat="1" applyFont="1" applyFill="1" applyBorder="1" applyAlignment="1">
      <alignment horizontal="right" wrapText="1"/>
    </xf>
    <xf numFmtId="173" fontId="56" fillId="0" borderId="25" xfId="22" applyNumberFormat="1" applyFont="1" applyFill="1" applyBorder="1" applyAlignment="1">
      <alignment horizontal="right" wrapText="1"/>
    </xf>
    <xf numFmtId="165" fontId="56" fillId="0" borderId="20" xfId="22" applyNumberFormat="1" applyFont="1" applyFill="1" applyBorder="1">
      <alignment horizontal="right" vertical="top" wrapText="1"/>
    </xf>
    <xf numFmtId="165" fontId="56" fillId="0" borderId="20" xfId="22" applyNumberFormat="1" applyFont="1" applyFill="1" applyBorder="1" applyAlignment="1">
      <alignment horizontal="right" wrapText="1"/>
    </xf>
    <xf numFmtId="0" fontId="49" fillId="0" borderId="20" xfId="0" applyFont="1" applyBorder="1" applyAlignment="1">
      <alignment wrapText="1"/>
    </xf>
    <xf numFmtId="171" fontId="54" fillId="0" borderId="20" xfId="0" applyNumberFormat="1" applyFont="1" applyBorder="1" applyAlignment="1">
      <alignment wrapText="1"/>
    </xf>
    <xf numFmtId="0" fontId="32" fillId="0" borderId="20" xfId="0" applyFont="1" applyBorder="1" applyAlignment="1">
      <alignment horizontal="right"/>
    </xf>
    <xf numFmtId="165" fontId="77" fillId="0" borderId="19" xfId="22" applyNumberFormat="1" applyFont="1" applyFill="1" applyBorder="1" applyAlignment="1">
      <alignment horizontal="right" wrapText="1"/>
    </xf>
    <xf numFmtId="172" fontId="56" fillId="0" borderId="21" xfId="0" applyNumberFormat="1" applyFont="1" applyBorder="1" applyAlignment="1">
      <alignment horizontal="right" wrapText="1"/>
    </xf>
    <xf numFmtId="0" fontId="56" fillId="0" borderId="0" xfId="22" applyFont="1" applyFill="1" applyBorder="1">
      <alignment horizontal="right" vertical="top" wrapText="1"/>
    </xf>
    <xf numFmtId="0" fontId="56" fillId="0" borderId="20" xfId="12" applyNumberFormat="1" applyFont="1" applyFill="1" applyBorder="1" applyAlignment="1">
      <alignment horizontal="right" vertical="top" wrapText="1"/>
    </xf>
    <xf numFmtId="9" fontId="58" fillId="12" borderId="20" xfId="12" applyFont="1" applyFill="1" applyBorder="1" applyAlignment="1">
      <alignment vertical="top" wrapText="1"/>
    </xf>
    <xf numFmtId="9" fontId="56" fillId="6" borderId="20" xfId="12" applyFont="1" applyFill="1" applyBorder="1" applyAlignment="1">
      <alignment vertical="top" wrapText="1"/>
    </xf>
    <xf numFmtId="0" fontId="56" fillId="0" borderId="21" xfId="12" applyNumberFormat="1" applyFont="1" applyFill="1" applyBorder="1" applyAlignment="1">
      <alignment horizontal="right" vertical="top" wrapText="1"/>
    </xf>
    <xf numFmtId="0" fontId="58" fillId="0" borderId="20" xfId="0" applyFont="1" applyBorder="1" applyAlignment="1">
      <alignment horizontal="right"/>
    </xf>
    <xf numFmtId="175" fontId="51" fillId="9" borderId="21" xfId="22" applyNumberFormat="1" applyFont="1" applyFill="1" applyBorder="1">
      <alignment horizontal="right" vertical="top" wrapText="1"/>
    </xf>
    <xf numFmtId="172" fontId="56" fillId="0" borderId="19" xfId="0" applyNumberFormat="1" applyFont="1" applyBorder="1" applyAlignment="1">
      <alignment horizontal="right" vertical="top" wrapText="1"/>
    </xf>
    <xf numFmtId="9" fontId="56" fillId="0" borderId="21" xfId="0" applyNumberFormat="1" applyFont="1" applyBorder="1" applyAlignment="1">
      <alignment horizontal="right" wrapText="1"/>
    </xf>
    <xf numFmtId="169" fontId="47" fillId="6" borderId="0" xfId="6" applyFont="1" applyBorder="1">
      <alignment vertical="top" wrapText="1"/>
    </xf>
    <xf numFmtId="1" fontId="56" fillId="0" borderId="21" xfId="22" applyNumberFormat="1" applyFont="1" applyFill="1" applyBorder="1">
      <alignment horizontal="right" vertical="top" wrapText="1"/>
    </xf>
    <xf numFmtId="172" fontId="32" fillId="0" borderId="19" xfId="6" applyNumberFormat="1" applyFont="1" applyFill="1" applyBorder="1" applyAlignment="1">
      <alignment horizontal="right" vertical="top" wrapText="1"/>
    </xf>
    <xf numFmtId="176" fontId="51" fillId="12" borderId="20" xfId="6" applyNumberFormat="1" applyFont="1" applyFill="1" applyBorder="1">
      <alignment vertical="top" wrapText="1"/>
    </xf>
    <xf numFmtId="172" fontId="32" fillId="0" borderId="20" xfId="6" applyNumberFormat="1" applyFont="1" applyFill="1" applyBorder="1" applyAlignment="1">
      <alignment horizontal="right" vertical="top" wrapText="1"/>
    </xf>
    <xf numFmtId="172" fontId="32" fillId="0" borderId="21" xfId="6" applyNumberFormat="1" applyFont="1" applyFill="1" applyBorder="1" applyAlignment="1">
      <alignment horizontal="right" vertical="top" wrapText="1"/>
    </xf>
    <xf numFmtId="0" fontId="49" fillId="0" borderId="25" xfId="0" applyFont="1" applyBorder="1" applyAlignment="1">
      <alignment horizontal="right" wrapText="1"/>
    </xf>
    <xf numFmtId="171" fontId="58" fillId="0" borderId="0" xfId="22" applyNumberFormat="1" applyFont="1" applyFill="1" applyBorder="1">
      <alignment horizontal="right" vertical="top" wrapText="1"/>
    </xf>
    <xf numFmtId="0" fontId="62" fillId="0" borderId="0" xfId="0" applyFont="1"/>
    <xf numFmtId="0" fontId="58" fillId="9" borderId="21" xfId="0" applyFont="1" applyFill="1" applyBorder="1" applyAlignment="1">
      <alignment wrapText="1"/>
    </xf>
    <xf numFmtId="3" fontId="56" fillId="0" borderId="21" xfId="22" applyNumberFormat="1" applyFont="1" applyFill="1" applyBorder="1" applyAlignment="1">
      <alignment horizontal="right" vertical="center" wrapText="1"/>
    </xf>
    <xf numFmtId="0" fontId="84" fillId="0" borderId="0" xfId="0" applyFont="1" applyAlignment="1">
      <alignment vertical="top" wrapText="1"/>
    </xf>
    <xf numFmtId="0" fontId="84" fillId="17" borderId="0" xfId="0" applyFont="1" applyFill="1" applyAlignment="1">
      <alignment vertical="top" wrapText="1"/>
    </xf>
    <xf numFmtId="0" fontId="52" fillId="17" borderId="0" xfId="0" applyFont="1" applyFill="1"/>
    <xf numFmtId="0" fontId="39" fillId="0" borderId="10" xfId="35" applyFill="1">
      <alignment horizontal="center"/>
    </xf>
    <xf numFmtId="0" fontId="49" fillId="17" borderId="0" xfId="0" applyFont="1" applyFill="1"/>
    <xf numFmtId="0" fontId="39" fillId="17" borderId="10" xfId="35" applyFill="1" applyAlignment="1">
      <alignment horizontal="left"/>
    </xf>
    <xf numFmtId="0" fontId="39" fillId="17" borderId="0" xfId="35" applyFill="1" applyBorder="1" applyAlignment="1">
      <alignment horizontal="left"/>
    </xf>
    <xf numFmtId="0" fontId="52" fillId="0" borderId="0" xfId="0" applyFont="1" applyAlignment="1">
      <alignment horizontal="left"/>
    </xf>
    <xf numFmtId="0" fontId="52" fillId="17" borderId="0" xfId="0" applyFont="1" applyFill="1" applyAlignment="1">
      <alignment horizontal="left"/>
    </xf>
    <xf numFmtId="0" fontId="39" fillId="17" borderId="10" xfId="35" applyFill="1" applyAlignment="1"/>
    <xf numFmtId="0" fontId="49" fillId="17" borderId="0" xfId="0" applyFont="1" applyFill="1" applyAlignment="1">
      <alignment horizontal="left"/>
    </xf>
    <xf numFmtId="0" fontId="30" fillId="17" borderId="0" xfId="0" applyFont="1" applyFill="1" applyAlignment="1">
      <alignment vertical="top" wrapText="1"/>
    </xf>
    <xf numFmtId="0" fontId="49" fillId="0" borderId="20" xfId="0" applyFont="1" applyBorder="1" applyAlignment="1">
      <alignment horizontal="right"/>
    </xf>
    <xf numFmtId="0" fontId="49" fillId="0" borderId="20" xfId="0" applyFont="1" applyBorder="1" applyAlignment="1">
      <alignment horizontal="center"/>
    </xf>
    <xf numFmtId="0" fontId="49" fillId="0" borderId="20" xfId="0" applyFont="1" applyBorder="1" applyAlignment="1">
      <alignment vertical="top"/>
    </xf>
    <xf numFmtId="0" fontId="49" fillId="0" borderId="19" xfId="0" applyFont="1" applyBorder="1" applyAlignment="1">
      <alignment vertical="top"/>
    </xf>
    <xf numFmtId="172" fontId="56" fillId="0" borderId="21" xfId="0" applyNumberFormat="1" applyFont="1" applyBorder="1" applyAlignment="1">
      <alignment horizontal="right" vertical="top" wrapText="1"/>
    </xf>
    <xf numFmtId="0" fontId="49" fillId="0" borderId="21" xfId="0" applyFont="1" applyBorder="1" applyAlignment="1">
      <alignment vertical="top"/>
    </xf>
    <xf numFmtId="3" fontId="56" fillId="0" borderId="21" xfId="0" applyNumberFormat="1" applyFont="1" applyBorder="1" applyAlignment="1">
      <alignment horizontal="right" vertical="top"/>
    </xf>
    <xf numFmtId="3" fontId="56" fillId="6" borderId="20" xfId="16" applyNumberFormat="1" applyFont="1" applyBorder="1">
      <alignment horizontal="right" vertical="top" wrapText="1"/>
    </xf>
    <xf numFmtId="3" fontId="56" fillId="0" borderId="20" xfId="0" applyNumberFormat="1" applyFont="1" applyBorder="1" applyAlignment="1">
      <alignment vertical="top"/>
    </xf>
    <xf numFmtId="0" fontId="49" fillId="0" borderId="20" xfId="0" applyFont="1" applyBorder="1" applyAlignment="1">
      <alignment horizontal="right" vertical="center"/>
    </xf>
    <xf numFmtId="0" fontId="49" fillId="0" borderId="20" xfId="0" applyFont="1" applyBorder="1" applyAlignment="1">
      <alignment horizontal="right" vertical="top"/>
    </xf>
    <xf numFmtId="0" fontId="49" fillId="0" borderId="20" xfId="0" applyFont="1" applyBorder="1" applyAlignment="1">
      <alignment horizontal="center" vertical="center"/>
    </xf>
    <xf numFmtId="0" fontId="52" fillId="0" borderId="20" xfId="0" applyFont="1" applyBorder="1" applyAlignment="1">
      <alignment horizontal="center" vertical="center"/>
    </xf>
    <xf numFmtId="0" fontId="49" fillId="0" borderId="0" xfId="0" quotePrefix="1" applyFont="1" applyAlignment="1">
      <alignment horizontal="center" vertical="center"/>
    </xf>
    <xf numFmtId="0" fontId="49" fillId="0" borderId="20" xfId="0" quotePrefix="1" applyFont="1" applyBorder="1" applyAlignment="1">
      <alignment horizontal="center" vertical="center"/>
    </xf>
    <xf numFmtId="3" fontId="49" fillId="0" borderId="21" xfId="22" applyNumberFormat="1" applyFont="1" applyFill="1" applyBorder="1" applyAlignment="1">
      <alignment horizontal="right" vertical="center" wrapText="1"/>
    </xf>
    <xf numFmtId="0" fontId="47" fillId="0" borderId="20" xfId="0" applyFont="1" applyBorder="1"/>
    <xf numFmtId="3" fontId="56" fillId="0" borderId="21" xfId="0" applyNumberFormat="1" applyFont="1" applyBorder="1" applyAlignment="1">
      <alignment vertical="center"/>
    </xf>
    <xf numFmtId="3" fontId="82" fillId="0" borderId="21" xfId="0" applyNumberFormat="1" applyFont="1" applyBorder="1" applyAlignment="1">
      <alignment vertical="center"/>
    </xf>
    <xf numFmtId="0" fontId="32" fillId="0" borderId="20" xfId="0" applyFont="1" applyBorder="1"/>
    <xf numFmtId="0" fontId="32" fillId="0" borderId="20" xfId="0" applyFont="1" applyBorder="1" applyAlignment="1">
      <alignment horizontal="center"/>
    </xf>
    <xf numFmtId="9" fontId="68" fillId="0" borderId="20" xfId="0" applyNumberFormat="1" applyFont="1" applyBorder="1"/>
    <xf numFmtId="9" fontId="32" fillId="0" borderId="20" xfId="0" applyNumberFormat="1" applyFont="1" applyBorder="1"/>
    <xf numFmtId="0" fontId="32" fillId="17" borderId="20" xfId="0" applyFont="1" applyFill="1" applyBorder="1" applyAlignment="1">
      <alignment horizontal="center"/>
    </xf>
    <xf numFmtId="0" fontId="48" fillId="7" borderId="20" xfId="1" applyFont="1" applyFill="1" applyBorder="1" applyAlignment="1">
      <alignment horizontal="right" vertical="top" wrapText="1"/>
    </xf>
    <xf numFmtId="169" fontId="56" fillId="6" borderId="20" xfId="6" applyFont="1" applyBorder="1" applyAlignment="1">
      <alignment horizontal="right" vertical="top" wrapText="1"/>
    </xf>
    <xf numFmtId="9" fontId="49" fillId="0" borderId="20" xfId="0" applyNumberFormat="1" applyFont="1" applyBorder="1" applyAlignment="1">
      <alignment horizontal="center" vertical="center"/>
    </xf>
    <xf numFmtId="0" fontId="49" fillId="0" borderId="20" xfId="0" applyFont="1" applyBorder="1" applyAlignment="1">
      <alignment horizontal="center" vertical="top" wrapText="1"/>
    </xf>
    <xf numFmtId="0" fontId="82" fillId="4" borderId="2" xfId="0" applyFont="1" applyFill="1" applyBorder="1" applyAlignment="1">
      <alignment vertical="top" wrapText="1"/>
    </xf>
    <xf numFmtId="0" fontId="56" fillId="4" borderId="2" xfId="35" applyFont="1" applyBorder="1" applyAlignment="1">
      <alignment horizontal="left" wrapText="1"/>
    </xf>
    <xf numFmtId="0" fontId="56" fillId="4" borderId="3" xfId="0" applyFont="1" applyFill="1" applyBorder="1" applyAlignment="1">
      <alignment horizontal="left" vertical="top" wrapText="1"/>
    </xf>
    <xf numFmtId="0" fontId="85" fillId="0" borderId="0" xfId="0" applyFont="1"/>
    <xf numFmtId="0" fontId="57" fillId="4" borderId="20" xfId="35" applyFont="1" applyBorder="1" applyAlignment="1">
      <alignment horizontal="left"/>
    </xf>
    <xf numFmtId="0" fontId="56" fillId="4" borderId="20" xfId="0" applyFont="1" applyFill="1" applyBorder="1" applyAlignment="1">
      <alignment vertical="top" wrapText="1"/>
    </xf>
    <xf numFmtId="0" fontId="56" fillId="4" borderId="26" xfId="0" applyFont="1" applyFill="1" applyBorder="1" applyAlignment="1">
      <alignment vertical="top" wrapText="1"/>
    </xf>
    <xf numFmtId="0" fontId="57" fillId="4" borderId="21" xfId="35" applyFont="1" applyBorder="1" applyAlignment="1">
      <alignment horizontal="left"/>
    </xf>
    <xf numFmtId="0" fontId="49" fillId="9" borderId="3" xfId="0" applyFont="1" applyFill="1" applyBorder="1" applyAlignment="1">
      <alignment vertical="top" wrapText="1"/>
    </xf>
    <xf numFmtId="0" fontId="49" fillId="9" borderId="3" xfId="0" applyFont="1" applyFill="1" applyBorder="1" applyAlignment="1">
      <alignment wrapText="1"/>
    </xf>
    <xf numFmtId="0" fontId="56" fillId="4" borderId="2" xfId="0" applyFont="1" applyFill="1" applyBorder="1"/>
    <xf numFmtId="0" fontId="49" fillId="9" borderId="3" xfId="0" applyFont="1" applyFill="1" applyBorder="1" applyAlignment="1">
      <alignment vertical="center" wrapText="1"/>
    </xf>
    <xf numFmtId="0" fontId="56" fillId="4" borderId="21" xfId="35" applyFont="1" applyBorder="1" applyAlignment="1">
      <alignment horizontal="left"/>
    </xf>
    <xf numFmtId="0" fontId="56" fillId="4" borderId="0" xfId="0" applyFont="1" applyFill="1" applyAlignment="1">
      <alignment vertical="top"/>
    </xf>
    <xf numFmtId="0" fontId="77" fillId="9" borderId="2" xfId="0" applyFont="1" applyFill="1" applyBorder="1" applyAlignment="1">
      <alignment vertical="top" wrapText="1"/>
    </xf>
    <xf numFmtId="0" fontId="56" fillId="4" borderId="3" xfId="0" applyFont="1" applyFill="1" applyBorder="1" applyAlignment="1">
      <alignment vertical="top"/>
    </xf>
    <xf numFmtId="0" fontId="15" fillId="4" borderId="3" xfId="0" applyFont="1" applyFill="1" applyBorder="1" applyAlignment="1">
      <alignment vertical="top" wrapText="1"/>
    </xf>
    <xf numFmtId="0" fontId="49" fillId="9" borderId="1" xfId="0" applyFont="1" applyFill="1" applyBorder="1" applyAlignment="1">
      <alignment vertical="top" wrapText="1"/>
    </xf>
    <xf numFmtId="0" fontId="15" fillId="4" borderId="1" xfId="0" applyFont="1" applyFill="1" applyBorder="1" applyAlignment="1">
      <alignment vertical="top" wrapText="1"/>
    </xf>
    <xf numFmtId="0" fontId="85" fillId="0" borderId="0" xfId="0" applyFont="1" applyAlignment="1">
      <alignment wrapText="1"/>
    </xf>
    <xf numFmtId="0" fontId="77" fillId="9" borderId="3" xfId="0" applyFont="1" applyFill="1" applyBorder="1" applyAlignment="1">
      <alignment wrapText="1"/>
    </xf>
    <xf numFmtId="0" fontId="49" fillId="0" borderId="21" xfId="0" applyFont="1" applyBorder="1" applyAlignment="1">
      <alignment wrapText="1"/>
    </xf>
    <xf numFmtId="0" fontId="56" fillId="4" borderId="3" xfId="35" applyFont="1" applyBorder="1" applyAlignment="1">
      <alignment horizontal="left"/>
    </xf>
    <xf numFmtId="0" fontId="56" fillId="4" borderId="19" xfId="0" applyFont="1" applyFill="1" applyBorder="1" applyAlignment="1">
      <alignment vertical="top" wrapText="1"/>
    </xf>
    <xf numFmtId="0" fontId="49" fillId="3" borderId="0" xfId="0" applyFont="1" applyFill="1"/>
    <xf numFmtId="165" fontId="58" fillId="16" borderId="19" xfId="22" applyNumberFormat="1" applyFont="1" applyFill="1" applyBorder="1">
      <alignment horizontal="right" vertical="top" wrapText="1"/>
    </xf>
    <xf numFmtId="0" fontId="49" fillId="0" borderId="20" xfId="0" applyFont="1" applyBorder="1" applyAlignment="1">
      <alignment horizontal="center" vertical="center" wrapText="1"/>
    </xf>
    <xf numFmtId="169" fontId="77" fillId="6" borderId="21" xfId="6" applyFont="1" applyBorder="1">
      <alignment vertical="top" wrapText="1"/>
    </xf>
    <xf numFmtId="165" fontId="56" fillId="0" borderId="0" xfId="22" applyNumberFormat="1" applyFont="1" applyFill="1" applyBorder="1">
      <alignment horizontal="right" vertical="top" wrapText="1"/>
    </xf>
    <xf numFmtId="0" fontId="56" fillId="0" borderId="20" xfId="0" applyFont="1" applyBorder="1" applyAlignment="1">
      <alignment vertical="top" wrapText="1"/>
    </xf>
    <xf numFmtId="0" fontId="0" fillId="0" borderId="20" xfId="0" applyBorder="1"/>
    <xf numFmtId="165" fontId="58" fillId="9" borderId="20" xfId="22" applyNumberFormat="1" applyFont="1" applyFill="1" applyBorder="1">
      <alignment horizontal="right" vertical="top" wrapText="1"/>
    </xf>
    <xf numFmtId="9" fontId="58" fillId="9" borderId="20" xfId="22" applyNumberFormat="1" applyFont="1" applyFill="1" applyBorder="1" applyAlignment="1">
      <alignment horizontal="right" wrapText="1"/>
    </xf>
    <xf numFmtId="0" fontId="49" fillId="0" borderId="20" xfId="0" applyFont="1" applyBorder="1" applyAlignment="1">
      <alignment horizontal="right" vertical="top" wrapText="1"/>
    </xf>
    <xf numFmtId="0" fontId="56" fillId="0" borderId="20" xfId="0" applyFont="1" applyBorder="1" applyAlignment="1">
      <alignment horizontal="right" vertical="top" wrapText="1"/>
    </xf>
    <xf numFmtId="165" fontId="56" fillId="0" borderId="20" xfId="22" applyNumberFormat="1" applyFont="1" applyFill="1" applyBorder="1" applyAlignment="1">
      <alignment horizontal="center" vertical="top" wrapText="1"/>
    </xf>
    <xf numFmtId="0" fontId="47" fillId="0" borderId="0" xfId="0" applyFont="1" applyAlignment="1">
      <alignment horizontal="left" vertical="center" wrapText="1"/>
    </xf>
    <xf numFmtId="0" fontId="56" fillId="0" borderId="0" xfId="0" applyFont="1" applyAlignment="1">
      <alignment vertical="top" wrapText="1"/>
    </xf>
    <xf numFmtId="0" fontId="32" fillId="0" borderId="0" xfId="0" applyFont="1" applyAlignment="1">
      <alignment vertical="top"/>
    </xf>
    <xf numFmtId="177" fontId="58" fillId="9" borderId="20" xfId="22" applyNumberFormat="1" applyFont="1" applyFill="1" applyBorder="1" applyAlignment="1">
      <alignment horizontal="right" wrapText="1"/>
    </xf>
    <xf numFmtId="0" fontId="58" fillId="4" borderId="20" xfId="0" applyFont="1" applyFill="1" applyBorder="1" applyAlignment="1">
      <alignment horizontal="left" wrapText="1"/>
    </xf>
    <xf numFmtId="0" fontId="58" fillId="4" borderId="20" xfId="0" applyFont="1" applyFill="1" applyBorder="1" applyAlignment="1">
      <alignment wrapText="1"/>
    </xf>
    <xf numFmtId="177" fontId="56" fillId="0" borderId="20" xfId="22" applyNumberFormat="1" applyFont="1" applyFill="1" applyBorder="1" applyAlignment="1">
      <alignment horizontal="right" wrapText="1"/>
    </xf>
    <xf numFmtId="169" fontId="86" fillId="17" borderId="0" xfId="6" applyFont="1" applyFill="1" applyBorder="1">
      <alignment vertical="top" wrapText="1"/>
    </xf>
    <xf numFmtId="169" fontId="54" fillId="17" borderId="0" xfId="6" applyFont="1" applyFill="1" applyBorder="1">
      <alignment vertical="top" wrapText="1"/>
    </xf>
    <xf numFmtId="0" fontId="49" fillId="4" borderId="0" xfId="0" applyFont="1" applyFill="1"/>
    <xf numFmtId="169" fontId="86" fillId="4" borderId="0" xfId="6" applyFont="1" applyFill="1" applyBorder="1">
      <alignment vertical="top" wrapText="1"/>
    </xf>
    <xf numFmtId="0" fontId="39" fillId="4" borderId="10" xfId="35">
      <alignment horizontal="center"/>
    </xf>
    <xf numFmtId="169" fontId="54" fillId="4" borderId="0" xfId="6" applyFont="1" applyFill="1" applyBorder="1">
      <alignment vertical="top" wrapText="1"/>
    </xf>
    <xf numFmtId="0" fontId="52" fillId="4" borderId="20" xfId="0" applyFont="1" applyFill="1" applyBorder="1"/>
    <xf numFmtId="169" fontId="54" fillId="4" borderId="0" xfId="16" applyNumberFormat="1" applyFont="1" applyFill="1" applyBorder="1">
      <alignment horizontal="right" vertical="top" wrapText="1"/>
    </xf>
    <xf numFmtId="3" fontId="49" fillId="0" borderId="0" xfId="22" applyNumberFormat="1" applyFont="1" applyFill="1" applyBorder="1">
      <alignment horizontal="right" vertical="top" wrapText="1"/>
    </xf>
    <xf numFmtId="170" fontId="56" fillId="0" borderId="0" xfId="0" applyNumberFormat="1" applyFont="1"/>
    <xf numFmtId="0" fontId="48" fillId="0" borderId="0" xfId="1" applyFont="1" applyFill="1" applyAlignment="1">
      <alignment horizontal="center" vertical="top" wrapText="1"/>
    </xf>
    <xf numFmtId="0" fontId="50" fillId="0" borderId="1" xfId="0" applyFont="1" applyBorder="1" applyAlignment="1">
      <alignment horizontal="center" vertical="top" wrapText="1"/>
    </xf>
    <xf numFmtId="0" fontId="49" fillId="0" borderId="26" xfId="0" applyFont="1" applyBorder="1"/>
    <xf numFmtId="0" fontId="49" fillId="0" borderId="0" xfId="0" applyFont="1" applyAlignment="1">
      <alignment horizontal="left" vertical="top" wrapText="1"/>
    </xf>
    <xf numFmtId="0" fontId="47" fillId="0" borderId="0" xfId="0" applyFont="1" applyAlignment="1">
      <alignment vertical="center"/>
    </xf>
    <xf numFmtId="0" fontId="48" fillId="7" borderId="1" xfId="1" applyFont="1" applyFill="1" applyBorder="1" applyAlignment="1">
      <alignment horizontal="right" vertical="top" wrapText="1"/>
    </xf>
    <xf numFmtId="0" fontId="48" fillId="7" borderId="28" xfId="1" applyFont="1" applyFill="1" applyBorder="1" applyAlignment="1">
      <alignment horizontal="right" vertical="top" wrapText="1"/>
    </xf>
    <xf numFmtId="4" fontId="58" fillId="9" borderId="0" xfId="22" applyNumberFormat="1" applyFont="1" applyFill="1" applyBorder="1">
      <alignment horizontal="right" vertical="top" wrapText="1"/>
    </xf>
    <xf numFmtId="4" fontId="56" fillId="0" borderId="0" xfId="16" applyNumberFormat="1" applyFont="1" applyFill="1" applyBorder="1">
      <alignment horizontal="right" vertical="top" wrapText="1"/>
    </xf>
    <xf numFmtId="0" fontId="48" fillId="7" borderId="1" xfId="1" applyFont="1" applyFill="1" applyBorder="1">
      <alignment vertical="top" wrapText="1"/>
    </xf>
    <xf numFmtId="0" fontId="32" fillId="0" borderId="0" xfId="0" applyFont="1" applyAlignment="1">
      <alignment horizontal="center"/>
    </xf>
    <xf numFmtId="0" fontId="32" fillId="0" borderId="25" xfId="0" applyFont="1" applyBorder="1" applyAlignment="1">
      <alignment horizontal="center"/>
    </xf>
    <xf numFmtId="0" fontId="52" fillId="0" borderId="0" xfId="0" applyFont="1" applyAlignment="1">
      <alignment vertical="top" wrapText="1"/>
    </xf>
    <xf numFmtId="0" fontId="52" fillId="17" borderId="0" xfId="0" applyFont="1" applyFill="1" applyAlignment="1">
      <alignment vertical="top" wrapText="1"/>
    </xf>
    <xf numFmtId="0" fontId="87" fillId="17" borderId="0" xfId="35" applyFont="1" applyFill="1" applyBorder="1" applyAlignment="1">
      <alignment horizontal="left"/>
    </xf>
    <xf numFmtId="0" fontId="87" fillId="17" borderId="0" xfId="35" applyFont="1" applyFill="1" applyBorder="1" applyAlignment="1">
      <alignment horizontal="left" vertical="center"/>
    </xf>
    <xf numFmtId="0" fontId="56" fillId="9" borderId="2" xfId="0" applyFont="1" applyFill="1" applyBorder="1" applyAlignment="1">
      <alignment vertical="center" wrapText="1"/>
    </xf>
    <xf numFmtId="172" fontId="56" fillId="0" borderId="19" xfId="0" applyNumberFormat="1" applyFont="1" applyBorder="1" applyAlignment="1">
      <alignment horizontal="center" wrapText="1"/>
    </xf>
    <xf numFmtId="0" fontId="56" fillId="0" borderId="2" xfId="0" applyFont="1" applyBorder="1" applyAlignment="1">
      <alignment horizontal="left" vertical="top" wrapText="1"/>
    </xf>
    <xf numFmtId="0" fontId="50" fillId="0" borderId="2" xfId="0" applyFont="1" applyBorder="1" applyAlignment="1">
      <alignment horizontal="left" wrapText="1"/>
    </xf>
    <xf numFmtId="0" fontId="56" fillId="9" borderId="3" xfId="0" applyFont="1" applyFill="1" applyBorder="1" applyAlignment="1">
      <alignment horizontal="left" vertical="top" wrapText="1"/>
    </xf>
    <xf numFmtId="0" fontId="56" fillId="9" borderId="0" xfId="0" applyFont="1" applyFill="1" applyAlignment="1">
      <alignment horizontal="left" vertical="top" wrapText="1"/>
    </xf>
    <xf numFmtId="0" fontId="56" fillId="9" borderId="1" xfId="0" applyFont="1" applyFill="1" applyBorder="1" applyAlignment="1">
      <alignment horizontal="left" vertical="top" wrapText="1"/>
    </xf>
    <xf numFmtId="0" fontId="56" fillId="4" borderId="3" xfId="0" applyFont="1" applyFill="1" applyBorder="1" applyAlignment="1">
      <alignment horizontal="center" vertical="top" wrapText="1"/>
    </xf>
    <xf numFmtId="0" fontId="56" fillId="4" borderId="0" xfId="0" applyFont="1" applyFill="1" applyAlignment="1">
      <alignment horizontal="center" vertical="top" wrapText="1"/>
    </xf>
    <xf numFmtId="0" fontId="56" fillId="4" borderId="1" xfId="0" applyFont="1" applyFill="1" applyBorder="1" applyAlignment="1">
      <alignment horizontal="center" vertical="top" wrapText="1"/>
    </xf>
    <xf numFmtId="0" fontId="50" fillId="0" borderId="1" xfId="0" applyFont="1" applyBorder="1" applyAlignment="1">
      <alignment horizontal="left" wrapText="1"/>
    </xf>
    <xf numFmtId="0" fontId="56" fillId="4" borderId="3" xfId="0" applyFont="1" applyFill="1" applyBorder="1" applyAlignment="1">
      <alignment horizontal="left" vertical="top" wrapText="1"/>
    </xf>
    <xf numFmtId="0" fontId="56" fillId="4" borderId="1" xfId="0" applyFont="1" applyFill="1" applyBorder="1" applyAlignment="1">
      <alignment horizontal="left" vertical="top" wrapText="1"/>
    </xf>
    <xf numFmtId="0" fontId="16" fillId="0" borderId="0" xfId="0" applyFont="1" applyAlignment="1">
      <alignment horizontal="left" wrapText="1"/>
    </xf>
    <xf numFmtId="0" fontId="56" fillId="0" borderId="3" xfId="0" applyFont="1" applyBorder="1" applyAlignment="1">
      <alignment horizontal="left" wrapText="1"/>
    </xf>
    <xf numFmtId="0" fontId="56" fillId="0" borderId="1" xfId="0" applyFont="1" applyBorder="1" applyAlignment="1">
      <alignment horizontal="left" wrapText="1"/>
    </xf>
    <xf numFmtId="0" fontId="56" fillId="9" borderId="3" xfId="0" applyFont="1" applyFill="1" applyBorder="1" applyAlignment="1">
      <alignment horizontal="left" vertical="center" wrapText="1"/>
    </xf>
    <xf numFmtId="0" fontId="56" fillId="9" borderId="0" xfId="0" applyFont="1" applyFill="1" applyAlignment="1">
      <alignment horizontal="left" vertical="center" wrapText="1"/>
    </xf>
    <xf numFmtId="0" fontId="56" fillId="9" borderId="1" xfId="0" applyFont="1" applyFill="1" applyBorder="1" applyAlignment="1">
      <alignment horizontal="left" vertical="center" wrapText="1"/>
    </xf>
    <xf numFmtId="0" fontId="56" fillId="0" borderId="3" xfId="0" applyFont="1" applyBorder="1" applyAlignment="1">
      <alignment horizontal="left" vertical="center" wrapText="1"/>
    </xf>
    <xf numFmtId="0" fontId="56" fillId="0" borderId="0" xfId="0" applyFont="1" applyAlignment="1">
      <alignment horizontal="left" vertical="center" wrapText="1"/>
    </xf>
    <xf numFmtId="0" fontId="56" fillId="0" borderId="1" xfId="0" applyFont="1" applyBorder="1" applyAlignment="1">
      <alignment horizontal="left" vertical="center" wrapText="1"/>
    </xf>
    <xf numFmtId="0" fontId="56" fillId="0" borderId="3" xfId="0" applyFont="1" applyBorder="1" applyAlignment="1">
      <alignment horizontal="left" vertical="top" wrapText="1"/>
    </xf>
    <xf numFmtId="0" fontId="56" fillId="0" borderId="1" xfId="0" applyFont="1" applyBorder="1" applyAlignment="1">
      <alignment horizontal="left" vertical="top" wrapText="1"/>
    </xf>
    <xf numFmtId="0" fontId="6" fillId="0" borderId="3" xfId="0" applyFont="1" applyBorder="1" applyAlignment="1">
      <alignment horizontal="left" wrapText="1"/>
    </xf>
    <xf numFmtId="0" fontId="17" fillId="3" borderId="2" xfId="0" applyFont="1" applyFill="1" applyBorder="1" applyAlignment="1">
      <alignment horizontal="center" wrapText="1"/>
    </xf>
    <xf numFmtId="0" fontId="6" fillId="0" borderId="2" xfId="0" applyFont="1" applyBorder="1" applyAlignment="1">
      <alignment horizontal="left" wrapText="1"/>
    </xf>
    <xf numFmtId="0" fontId="49" fillId="9" borderId="3" xfId="0" applyFont="1" applyFill="1" applyBorder="1" applyAlignment="1">
      <alignment horizontal="left" vertical="center" wrapText="1"/>
    </xf>
    <xf numFmtId="0" fontId="49" fillId="9" borderId="1" xfId="0" applyFont="1" applyFill="1" applyBorder="1" applyAlignment="1">
      <alignment horizontal="left" vertical="center" wrapText="1"/>
    </xf>
    <xf numFmtId="0" fontId="49" fillId="0" borderId="3" xfId="0" applyFont="1" applyBorder="1" applyAlignment="1">
      <alignment horizontal="left" wrapText="1"/>
    </xf>
    <xf numFmtId="0" fontId="49" fillId="0" borderId="1" xfId="0" applyFont="1" applyBorder="1" applyAlignment="1">
      <alignment horizontal="left" wrapText="1"/>
    </xf>
    <xf numFmtId="0" fontId="49" fillId="9" borderId="3" xfId="0" applyFont="1" applyFill="1" applyBorder="1" applyAlignment="1">
      <alignment horizontal="left" vertical="top" wrapText="1"/>
    </xf>
    <xf numFmtId="0" fontId="49" fillId="9" borderId="1" xfId="0" applyFont="1" applyFill="1" applyBorder="1" applyAlignment="1">
      <alignment horizontal="left" vertical="top" wrapText="1"/>
    </xf>
    <xf numFmtId="0" fontId="17" fillId="3" borderId="3" xfId="0" applyFont="1" applyFill="1" applyBorder="1" applyAlignment="1">
      <alignment horizontal="center" wrapText="1"/>
    </xf>
    <xf numFmtId="0" fontId="6" fillId="0" borderId="21" xfId="0" applyFont="1" applyBorder="1" applyAlignment="1">
      <alignment horizontal="left" wrapText="1"/>
    </xf>
    <xf numFmtId="0" fontId="49" fillId="0" borderId="3" xfId="0" applyFont="1" applyBorder="1" applyAlignment="1">
      <alignment horizontal="center" wrapText="1"/>
    </xf>
    <xf numFmtId="0" fontId="49" fillId="0" borderId="1" xfId="0" applyFont="1" applyBorder="1" applyAlignment="1">
      <alignment horizontal="center" wrapText="1"/>
    </xf>
    <xf numFmtId="0" fontId="50" fillId="0" borderId="3" xfId="0" applyFont="1" applyBorder="1" applyAlignment="1">
      <alignment horizontal="left" wrapText="1"/>
    </xf>
    <xf numFmtId="0" fontId="48" fillId="3" borderId="3" xfId="0" applyFont="1" applyFill="1" applyBorder="1" applyAlignment="1">
      <alignment horizontal="center" wrapText="1"/>
    </xf>
    <xf numFmtId="0" fontId="48" fillId="3" borderId="2" xfId="0" applyFont="1" applyFill="1" applyBorder="1" applyAlignment="1">
      <alignment horizontal="center" wrapText="1"/>
    </xf>
    <xf numFmtId="0" fontId="32" fillId="9" borderId="3" xfId="0" applyFont="1" applyFill="1" applyBorder="1" applyAlignment="1">
      <alignment horizontal="left" vertical="center" wrapText="1"/>
    </xf>
    <xf numFmtId="0" fontId="32" fillId="9" borderId="1" xfId="0" applyFont="1" applyFill="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9" borderId="3" xfId="0" applyFont="1" applyFill="1" applyBorder="1" applyAlignment="1">
      <alignment horizontal="left" wrapText="1"/>
    </xf>
    <xf numFmtId="0" fontId="49" fillId="9" borderId="1" xfId="0" applyFont="1" applyFill="1" applyBorder="1" applyAlignment="1">
      <alignment horizontal="left" wrapText="1"/>
    </xf>
    <xf numFmtId="0" fontId="49" fillId="9" borderId="0" xfId="0" applyFont="1" applyFill="1" applyAlignment="1">
      <alignment horizontal="left" wrapText="1"/>
    </xf>
    <xf numFmtId="0" fontId="49" fillId="0" borderId="0" xfId="0" applyFont="1" applyAlignment="1">
      <alignment horizontal="left" wrapText="1"/>
    </xf>
    <xf numFmtId="0" fontId="49" fillId="9" borderId="3" xfId="0" applyFont="1" applyFill="1" applyBorder="1" applyAlignment="1">
      <alignment wrapText="1"/>
    </xf>
    <xf numFmtId="0" fontId="49" fillId="9" borderId="1" xfId="0" applyFont="1" applyFill="1" applyBorder="1" applyAlignment="1">
      <alignment wrapText="1"/>
    </xf>
    <xf numFmtId="0" fontId="49" fillId="0" borderId="3" xfId="0" applyFont="1" applyBorder="1" applyAlignment="1">
      <alignment wrapText="1"/>
    </xf>
    <xf numFmtId="0" fontId="49" fillId="0" borderId="1" xfId="0" applyFont="1" applyBorder="1" applyAlignment="1">
      <alignment wrapText="1"/>
    </xf>
    <xf numFmtId="0" fontId="77" fillId="9" borderId="3" xfId="0" applyFont="1" applyFill="1" applyBorder="1" applyAlignment="1">
      <alignment wrapText="1"/>
    </xf>
    <xf numFmtId="0" fontId="56" fillId="0" borderId="0" xfId="0" applyFont="1" applyAlignment="1">
      <alignment wrapText="1"/>
    </xf>
    <xf numFmtId="0" fontId="70" fillId="7" borderId="0" xfId="1" applyFont="1" applyFill="1" applyAlignment="1">
      <alignment horizontal="left" vertical="top" wrapText="1"/>
    </xf>
    <xf numFmtId="0" fontId="28" fillId="0" borderId="0" xfId="0" applyFont="1" applyAlignment="1">
      <alignment horizontal="left" vertical="top" wrapText="1"/>
    </xf>
    <xf numFmtId="0" fontId="51" fillId="11" borderId="0" xfId="14" applyFont="1" applyFill="1" applyBorder="1" applyAlignment="1">
      <alignment horizontal="left" vertical="top" wrapText="1"/>
    </xf>
    <xf numFmtId="0" fontId="51" fillId="11" borderId="12" xfId="14" applyFont="1" applyFill="1" applyBorder="1" applyAlignment="1">
      <alignment horizontal="left" vertical="top" wrapText="1"/>
    </xf>
    <xf numFmtId="0" fontId="48" fillId="7" borderId="0" xfId="1" applyFont="1" applyFill="1" applyAlignment="1">
      <alignment horizontal="center" wrapText="1"/>
    </xf>
    <xf numFmtId="0" fontId="49" fillId="0" borderId="0" xfId="0" applyFont="1" applyAlignment="1">
      <alignment horizontal="left" vertical="top" wrapText="1"/>
    </xf>
    <xf numFmtId="0" fontId="32" fillId="0" borderId="0" xfId="0" applyFont="1" applyAlignment="1">
      <alignment horizontal="left" vertical="top" wrapText="1"/>
    </xf>
    <xf numFmtId="0" fontId="50" fillId="0" borderId="2" xfId="0" applyFont="1" applyBorder="1" applyAlignment="1">
      <alignment horizontal="center" vertical="top" wrapText="1"/>
    </xf>
    <xf numFmtId="0" fontId="39" fillId="17" borderId="10" xfId="35" applyFill="1" applyAlignment="1">
      <alignment horizontal="left"/>
    </xf>
    <xf numFmtId="0" fontId="32" fillId="0" borderId="19" xfId="0" applyFont="1" applyBorder="1" applyAlignment="1">
      <alignment horizontal="center" vertical="center" wrapText="1"/>
    </xf>
    <xf numFmtId="0" fontId="32" fillId="0" borderId="0" xfId="0" applyFont="1" applyAlignment="1">
      <alignment horizontal="center" vertical="center" wrapText="1"/>
    </xf>
    <xf numFmtId="0" fontId="32" fillId="0" borderId="20" xfId="0" applyFont="1" applyBorder="1" applyAlignment="1">
      <alignment horizontal="center" vertical="center" wrapText="1"/>
    </xf>
    <xf numFmtId="0" fontId="48" fillId="7" borderId="0" xfId="1" applyFont="1" applyFill="1" applyAlignment="1">
      <alignment horizontal="left" vertical="top" wrapText="1"/>
    </xf>
    <xf numFmtId="0" fontId="50" fillId="0" borderId="21" xfId="0" applyFont="1" applyBorder="1" applyAlignment="1">
      <alignment horizontal="center" vertical="top" wrapText="1"/>
    </xf>
    <xf numFmtId="0" fontId="49" fillId="0" borderId="0" xfId="0" applyFont="1" applyAlignment="1">
      <alignment vertical="top" wrapText="1"/>
    </xf>
    <xf numFmtId="0" fontId="70" fillId="7" borderId="0" xfId="1" applyFont="1" applyFill="1">
      <alignment vertical="top" wrapText="1"/>
    </xf>
    <xf numFmtId="0" fontId="32" fillId="0" borderId="0" xfId="0" applyFont="1" applyAlignment="1">
      <alignment vertical="top" wrapText="1"/>
    </xf>
    <xf numFmtId="0" fontId="49" fillId="0" borderId="0" xfId="0" applyFont="1"/>
    <xf numFmtId="0" fontId="49" fillId="0" borderId="0" xfId="0" applyFont="1" applyAlignment="1">
      <alignment vertical="top"/>
    </xf>
    <xf numFmtId="0" fontId="81" fillId="0" borderId="0" xfId="1" applyFont="1" applyFill="1" applyAlignment="1">
      <alignment horizontal="left" vertical="top" wrapText="1"/>
    </xf>
    <xf numFmtId="0" fontId="49" fillId="0" borderId="19" xfId="0" applyFont="1" applyBorder="1" applyAlignment="1">
      <alignment horizontal="left" vertical="top" wrapText="1"/>
    </xf>
    <xf numFmtId="0" fontId="49" fillId="0" borderId="0" xfId="0" applyFont="1" applyAlignment="1">
      <alignment horizontal="center" vertical="center"/>
    </xf>
    <xf numFmtId="0" fontId="49" fillId="0" borderId="20" xfId="0" applyFont="1" applyBorder="1" applyAlignment="1">
      <alignment horizontal="center" vertical="center"/>
    </xf>
    <xf numFmtId="172" fontId="56" fillId="0" borderId="20" xfId="0" applyNumberFormat="1" applyFont="1" applyBorder="1" applyAlignment="1">
      <alignment horizontal="center" vertical="top"/>
    </xf>
    <xf numFmtId="3" fontId="56" fillId="0" borderId="21" xfId="16" applyNumberFormat="1" applyFont="1" applyFill="1" applyBorder="1" applyAlignment="1">
      <alignment horizontal="center" vertical="top" wrapText="1"/>
    </xf>
    <xf numFmtId="3" fontId="56" fillId="0" borderId="21" xfId="16" applyNumberFormat="1" applyFont="1" applyFill="1" applyBorder="1" applyAlignment="1">
      <alignment horizontal="center" vertical="center" wrapText="1"/>
    </xf>
    <xf numFmtId="0" fontId="49" fillId="0" borderId="19" xfId="0" applyFont="1" applyBorder="1" applyAlignment="1">
      <alignment horizontal="right" vertical="center"/>
    </xf>
    <xf numFmtId="0" fontId="49" fillId="0" borderId="0" xfId="0" applyFont="1" applyAlignment="1">
      <alignment horizontal="right" vertical="center"/>
    </xf>
    <xf numFmtId="0" fontId="49" fillId="0" borderId="20" xfId="0" applyFont="1" applyBorder="1" applyAlignment="1">
      <alignment horizontal="right" vertical="center"/>
    </xf>
    <xf numFmtId="0" fontId="39" fillId="17" borderId="27" xfId="35" applyFill="1" applyBorder="1" applyAlignment="1">
      <alignment horizontal="left"/>
    </xf>
    <xf numFmtId="0" fontId="50" fillId="0" borderId="1" xfId="0" applyFont="1" applyBorder="1" applyAlignment="1">
      <alignment horizontal="center" vertical="top" wrapText="1"/>
    </xf>
    <xf numFmtId="0" fontId="77" fillId="0" borderId="0" xfId="0" applyFont="1" applyAlignment="1">
      <alignment vertical="top" wrapText="1"/>
    </xf>
    <xf numFmtId="172" fontId="56" fillId="0" borderId="19" xfId="0" applyNumberFormat="1" applyFont="1" applyBorder="1" applyAlignment="1">
      <alignment horizontal="center" vertical="center" wrapText="1"/>
    </xf>
    <xf numFmtId="172" fontId="56" fillId="0" borderId="0" xfId="0" applyNumberFormat="1" applyFont="1" applyAlignment="1">
      <alignment horizontal="center" vertical="center" wrapText="1"/>
    </xf>
    <xf numFmtId="0" fontId="47" fillId="0" borderId="0" xfId="0" applyFont="1" applyAlignment="1">
      <alignment horizontal="left" wrapText="1"/>
    </xf>
    <xf numFmtId="0" fontId="49" fillId="0" borderId="19" xfId="0" applyFont="1" applyBorder="1" applyAlignment="1">
      <alignment horizontal="center" vertical="center" wrapText="1"/>
    </xf>
    <xf numFmtId="0" fontId="49" fillId="0" borderId="0" xfId="0" applyFont="1" applyAlignment="1">
      <alignment horizontal="center" vertical="center" wrapText="1"/>
    </xf>
    <xf numFmtId="9" fontId="56" fillId="0" borderId="20" xfId="0" applyNumberFormat="1" applyFont="1" applyBorder="1" applyAlignment="1">
      <alignment horizontal="center" vertical="center"/>
    </xf>
    <xf numFmtId="0" fontId="32" fillId="0" borderId="0" xfId="0" applyFont="1" applyAlignment="1">
      <alignment horizontal="left"/>
    </xf>
    <xf numFmtId="0" fontId="74" fillId="0" borderId="0" xfId="0" applyFont="1" applyAlignment="1">
      <alignment horizontal="left" vertical="top" wrapText="1"/>
    </xf>
    <xf numFmtId="172" fontId="56" fillId="0" borderId="20" xfId="0" applyNumberFormat="1" applyFont="1" applyBorder="1" applyAlignment="1">
      <alignment horizontal="center" vertical="center" wrapText="1"/>
    </xf>
    <xf numFmtId="172" fontId="56" fillId="0" borderId="19" xfId="0" applyNumberFormat="1" applyFont="1" applyBorder="1" applyAlignment="1">
      <alignment horizontal="center" wrapText="1"/>
    </xf>
    <xf numFmtId="172" fontId="56" fillId="0" borderId="0" xfId="0" applyNumberFormat="1" applyFont="1" applyAlignment="1">
      <alignment horizontal="center" wrapText="1"/>
    </xf>
    <xf numFmtId="172" fontId="56" fillId="0" borderId="20" xfId="0" applyNumberFormat="1" applyFont="1" applyBorder="1" applyAlignment="1">
      <alignment horizontal="center" wrapText="1"/>
    </xf>
    <xf numFmtId="0" fontId="32" fillId="0" borderId="0" xfId="0" applyFont="1" applyAlignment="1">
      <alignment wrapText="1"/>
    </xf>
    <xf numFmtId="0" fontId="50" fillId="0" borderId="2" xfId="0" applyFont="1" applyBorder="1" applyAlignment="1">
      <alignment horizontal="center" wrapText="1"/>
    </xf>
    <xf numFmtId="0" fontId="32" fillId="0" borderId="0" xfId="0" applyFont="1" applyAlignment="1">
      <alignment horizontal="center" wrapText="1"/>
    </xf>
    <xf numFmtId="0" fontId="32" fillId="0" borderId="0" xfId="0" applyFont="1" applyAlignment="1">
      <alignment horizontal="center"/>
    </xf>
    <xf numFmtId="0" fontId="50" fillId="0" borderId="2" xfId="0" applyFont="1" applyBorder="1" applyAlignment="1">
      <alignment horizontal="center" vertical="center" wrapText="1"/>
    </xf>
    <xf numFmtId="0" fontId="77" fillId="0" borderId="0" xfId="0" applyFont="1" applyAlignment="1">
      <alignment wrapText="1"/>
    </xf>
    <xf numFmtId="0" fontId="54" fillId="0" borderId="2" xfId="0" applyFont="1" applyBorder="1" applyAlignment="1">
      <alignment horizontal="left" vertical="top" wrapText="1"/>
    </xf>
    <xf numFmtId="0" fontId="50" fillId="0" borderId="2" xfId="0" applyFont="1" applyBorder="1" applyAlignment="1">
      <alignment horizontal="left" vertical="top" wrapText="1"/>
    </xf>
    <xf numFmtId="0" fontId="32" fillId="0" borderId="21" xfId="0" applyFont="1" applyBorder="1" applyAlignment="1">
      <alignment horizontal="left" vertical="top" wrapText="1"/>
    </xf>
    <xf numFmtId="0" fontId="54" fillId="0" borderId="1" xfId="0" applyFont="1" applyBorder="1" applyAlignment="1">
      <alignment horizontal="left" vertical="top" wrapText="1"/>
    </xf>
    <xf numFmtId="0" fontId="56" fillId="4" borderId="2" xfId="0" applyFont="1" applyFill="1" applyBorder="1" applyAlignment="1">
      <alignment horizontal="left" vertical="top" wrapText="1"/>
    </xf>
    <xf numFmtId="0" fontId="56" fillId="0" borderId="2" xfId="0" applyFont="1" applyBorder="1" applyAlignment="1">
      <alignment horizontal="left" vertical="top" wrapText="1"/>
    </xf>
    <xf numFmtId="0" fontId="54" fillId="4" borderId="2" xfId="0" applyFont="1" applyFill="1" applyBorder="1" applyAlignment="1">
      <alignment horizontal="left" vertical="top" wrapText="1"/>
    </xf>
  </cellXfs>
  <cellStyles count="60">
    <cellStyle name="Body copy" xfId="7" xr:uid="{2BEF2684-293D-4CB5-81C4-7C1605419BD4}"/>
    <cellStyle name="Body copy to be updated" xfId="17" xr:uid="{B99F9B82-F394-4042-8FE6-7AC86012529C}"/>
    <cellStyle name="Bold" xfId="15" xr:uid="{ABEBEE96-8F17-4D88-A9D8-381940EC2052}"/>
    <cellStyle name="Comma 2" xfId="2" xr:uid="{5FE3580F-D861-4A4E-BD89-5B17F57EFEF1}"/>
    <cellStyle name="Comma 2 2" xfId="30" xr:uid="{6311C69A-2179-4398-BC93-6B434DAAFECC}"/>
    <cellStyle name="Comma 2 2 2" xfId="31" xr:uid="{C8481801-A81A-4130-B7F0-47EBA3BFBB97}"/>
    <cellStyle name="Comma 3" xfId="32" xr:uid="{FCC8FA39-6E3D-43E3-9BE3-8C4FD1C56D86}"/>
    <cellStyle name="Comma 4" xfId="33" xr:uid="{D9B1A44A-3955-4761-AABE-DF541A201B2E}"/>
    <cellStyle name="Comma 5" xfId="29" xr:uid="{052453B6-A90E-4AC4-A20C-C77EE0938CDD}"/>
    <cellStyle name="ESG Addendum 2021" xfId="3" xr:uid="{CE1A0CEF-79A7-4872-8EA6-F7719D37A787}"/>
    <cellStyle name="Fins CY body" xfId="22" xr:uid="{AF6B2DDB-7D2B-464B-AE33-BB4438B5F8B7}"/>
    <cellStyle name="Fins CY total" xfId="24" xr:uid="{A54D18EC-B6AD-4942-840F-44483F7DE4EE}"/>
    <cellStyle name="Fins PY body" xfId="16" xr:uid="{101AA430-E7E4-4766-B5B6-8D76EE5BECC2}"/>
    <cellStyle name="Fins PY body total" xfId="19" xr:uid="{ADDF2B04-02A3-4F33-B22E-80D2DAC5F834}"/>
    <cellStyle name="Footnote" xfId="20" xr:uid="{52FAF05C-7408-4F8B-991E-B08C62116363}"/>
    <cellStyle name="Heading 2 Centred" xfId="34" xr:uid="{582082AB-2060-4745-94AC-059EB224DB2D}"/>
    <cellStyle name="Hyperlink" xfId="35" builtinId="8" customBuiltin="1"/>
    <cellStyle name="Hyperlink Left" xfId="36" xr:uid="{F14EDF68-55F7-4136-A7A2-81AAF2907B6F}"/>
    <cellStyle name="Level 1 body" xfId="13" xr:uid="{703ACF7C-8F8C-4CEB-AEFB-101616732334}"/>
    <cellStyle name="Level 2 body" xfId="37" xr:uid="{E934A193-47AB-45F5-AD88-89CBCFC1AC91}"/>
    <cellStyle name="Level 3 body" xfId="27" xr:uid="{13263574-3211-4D5C-8DBA-56374173D06D}"/>
    <cellStyle name="Level 4 body" xfId="38" xr:uid="{FD1D1F8E-C31B-41B5-9400-19F866DDCED7}"/>
    <cellStyle name="NAB FTB1 - Financial Table Body" xfId="39" xr:uid="{4FB0FDD7-417E-4CD4-8E29-96CDC3C24BED}"/>
    <cellStyle name="NAB FTBB1a - Financial Table Body,AB,U" xfId="40" xr:uid="{C4E9C820-4590-4D32-BFDA-3B3CC4EE66A0}"/>
    <cellStyle name="NAB FTH2a - Financial Header 2" xfId="41" xr:uid="{1D511859-E5CB-4712-9FDF-F02155C16384}"/>
    <cellStyle name="Normal" xfId="0" builtinId="0"/>
    <cellStyle name="Normal 11 2 3" xfId="42" xr:uid="{19C659C8-B6C9-44BC-9235-1A87FF5F3161}"/>
    <cellStyle name="Normal 2" xfId="43" xr:uid="{B07200B4-CA21-4966-B8F3-019C324DACA6}"/>
    <cellStyle name="Normal 2 3 3 2" xfId="44" xr:uid="{8DBAEBEC-A912-441B-B59C-A8176DBCF465}"/>
    <cellStyle name="Normal 3" xfId="28" xr:uid="{54B1E369-2CA6-474F-AD05-B5037F53BFD5}"/>
    <cellStyle name="Percent" xfId="12" builtinId="5"/>
    <cellStyle name="Percent 2" xfId="45" xr:uid="{79D29C68-0B04-4C11-BD9C-946399C1A2A6}"/>
    <cellStyle name="Table body copy" xfId="6" xr:uid="{A2B8FFA4-BA8F-479C-B3C7-0420A433DA63}"/>
    <cellStyle name="Table body copy last row" xfId="18" xr:uid="{32583223-BBA8-4F93-9874-30AE6E08133F}"/>
    <cellStyle name="Table column 2 body copy" xfId="11" xr:uid="{95D773C1-9D99-442D-A63B-5A9B9265DA0E}"/>
    <cellStyle name="Table column 2 body copy last row" xfId="10" xr:uid="{45011870-27A5-4DF5-B4EF-B7DCBBCAE3C6}"/>
    <cellStyle name="Table Header Level 0" xfId="14" xr:uid="{B1270D26-A500-4889-86BD-6B2F89CB1B15}"/>
    <cellStyle name="Table Header row 2" xfId="8" xr:uid="{75BB6273-500B-4F0D-A400-CE463DA0F91B}"/>
    <cellStyle name="Table line item last row" xfId="46" xr:uid="{1458C26B-CE21-4E70-8023-448FF8788325}"/>
    <cellStyle name="Table line item total" xfId="23" xr:uid="{80208C3E-C234-4B9A-8E7D-6C735EE273B0}"/>
    <cellStyle name="Table Main header row" xfId="1" xr:uid="{08EA8582-03B8-4ACD-8A4F-4606995C9ED4}"/>
    <cellStyle name="T-Col Head Left" xfId="5" xr:uid="{9BF1B88C-70AC-48A4-AAEC-85BC8BAC408E}"/>
    <cellStyle name="T-Col Heads" xfId="47" xr:uid="{6C39F477-35FB-4A3D-B570-4FB5EEBA0F0E}"/>
    <cellStyle name="T-Col Heads Bold" xfId="48" xr:uid="{DB063615-8B66-4288-BDA7-7BCC09E054A4}"/>
    <cellStyle name="Text" xfId="4" xr:uid="{5BD1F666-CF09-4997-9603-CEC3C784837F}"/>
    <cellStyle name="T-Figures" xfId="49" xr:uid="{9F1E1F3B-B6BC-4CBD-9D22-075CA9F17F4C}"/>
    <cellStyle name="T-Figures-Bold" xfId="50" xr:uid="{C2523853-DCDB-4400-A4F1-7F489735FCE5}"/>
    <cellStyle name="T-Figures-Bold Comma" xfId="51" xr:uid="{612FE60E-651A-462B-9828-58CE95FECBBC}"/>
    <cellStyle name="T-Figures-Bold-Total" xfId="26" xr:uid="{0DA44974-690C-4DED-AF0C-DF00952C1253}"/>
    <cellStyle name="T-Figures-Bold-Total-Tinted" xfId="52" xr:uid="{C6ADBDFB-C6F1-4350-8EDF-66F791D96F38}"/>
    <cellStyle name="T-Figures-Total" xfId="53" xr:uid="{7A186836-AB1F-4753-A9AD-2ACEF1915A3E}"/>
    <cellStyle name="Thick-Grey-Rule" xfId="54" xr:uid="{610AAD67-5B90-43BF-81E2-97219B21A0FF}"/>
    <cellStyle name="Title 2" xfId="55" xr:uid="{BB9D0EA3-CC6C-4B0D-A746-1AB6A72EC047}"/>
    <cellStyle name="Total row" xfId="9" xr:uid="{AC002EBD-F535-420F-BDF8-4BC01B44CBA0}"/>
    <cellStyle name="T-text" xfId="21" xr:uid="{F75B2E21-5AF9-42FD-ACF6-5EB98AC7E29C}"/>
    <cellStyle name="T-text Bold" xfId="56" xr:uid="{7BE9BF9D-2B9F-481B-B5F6-FBF09975407D}"/>
    <cellStyle name="T-Text Total" xfId="57" xr:uid="{E2C1ADDC-06CA-4BA7-852B-9773B9B49456}"/>
    <cellStyle name="T-Text Total Bold" xfId="25" xr:uid="{400E3677-BAE6-4C2D-8EDB-BDE0BBFE6B8C}"/>
    <cellStyle name="T-Text-Wrap-Tinted" xfId="58" xr:uid="{3BC72E56-1449-46EE-AD80-349528B41F89}"/>
    <cellStyle name="T-Text-Wrap-Tinted-Total" xfId="59" xr:uid="{47A7CFA8-0A02-4091-90CF-039A014E181E}"/>
  </cellStyles>
  <dxfs count="4">
    <dxf>
      <fill>
        <patternFill>
          <bgColor theme="0" tint="-0.14996795556505021"/>
        </patternFill>
      </fill>
      <border>
        <horizontal style="thin">
          <color auto="1"/>
        </horizontal>
      </border>
    </dxf>
    <dxf>
      <font>
        <b val="0"/>
        <i val="0"/>
      </font>
      <border>
        <bottom style="thin">
          <color auto="1"/>
        </bottom>
        <horizontal/>
      </border>
    </dxf>
    <dxf>
      <font>
        <b/>
        <i val="0"/>
        <color theme="0"/>
      </font>
      <fill>
        <patternFill>
          <bgColor theme="2" tint="-0.499984740745262"/>
        </patternFill>
      </fill>
    </dxf>
    <dxf>
      <border>
        <horizontal style="thin">
          <color auto="1"/>
        </horizontal>
      </border>
    </dxf>
  </dxfs>
  <tableStyles count="1" defaultTableStyle="TableStyleMedium2" defaultPivotStyle="PivotStyleLight16">
    <tableStyle name="DSY table style" pivot="0" count="4" xr9:uid="{7D1CBA2D-EB65-4DA1-B2CD-AFCF831FC6E0}">
      <tableStyleElement type="wholeTable" dxfId="3"/>
      <tableStyleElement type="headerRow" dxfId="2"/>
      <tableStyleElement type="totalRow" dxfId="1"/>
      <tableStyleElement type="secondColumnStripe" dxfId="0"/>
    </tableStyle>
  </tableStyles>
  <colors>
    <mruColors>
      <color rgb="FF339966"/>
      <color rgb="FFC6E0B4"/>
      <color rgb="FF4A4D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xdr:col>
      <xdr:colOff>44450</xdr:colOff>
      <xdr:row>12</xdr:row>
      <xdr:rowOff>38100</xdr:rowOff>
    </xdr:from>
    <xdr:to>
      <xdr:col>1</xdr:col>
      <xdr:colOff>5429250</xdr:colOff>
      <xdr:row>18</xdr:row>
      <xdr:rowOff>57150</xdr:rowOff>
    </xdr:to>
    <xdr:sp macro="" textlink="">
      <xdr:nvSpPr>
        <xdr:cNvPr id="4" name="Rectangle 3">
          <a:extLst>
            <a:ext uri="{FF2B5EF4-FFF2-40B4-BE49-F238E27FC236}">
              <a16:creationId xmlns:a16="http://schemas.microsoft.com/office/drawing/2014/main" id="{E730C4CF-A207-32F1-6C99-050AA832062A}"/>
            </a:ext>
            <a:ext uri="{147F2762-F138-4A5C-976F-8EAC2B608ADB}">
              <a16:predDERef xmlns:a16="http://schemas.microsoft.com/office/drawing/2014/main" pred="{13F76825-ACEB-FA57-960E-E0CD99A98BFB}"/>
            </a:ext>
          </a:extLst>
        </xdr:cNvPr>
        <xdr:cNvSpPr/>
      </xdr:nvSpPr>
      <xdr:spPr>
        <a:xfrm>
          <a:off x="654050" y="2247900"/>
          <a:ext cx="5384800" cy="11239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solidFill>
                <a:sysClr val="windowText" lastClr="000000"/>
              </a:solidFill>
              <a:latin typeface="Century Gothic" panose="020B0502020202020204" pitchFamily="34" charset="0"/>
            </a:rPr>
            <a:t>Welcome to the Old Mutual sustainability and ESG data book.</a:t>
          </a:r>
          <a:r>
            <a:rPr lang="en-ZA" sz="1100" baseline="0">
              <a:solidFill>
                <a:sysClr val="windowText" lastClr="000000"/>
              </a:solidFill>
              <a:latin typeface="Century Gothic" panose="020B0502020202020204" pitchFamily="34" charset="0"/>
            </a:rPr>
            <a:t> This Excel file contains our detailed ESG indicators and disclosures. It includes information mapped against the GRI, SASB, TCFD and JSE Sustainability Guidelines indicators. For ease and convenience, a detailed ESG index references selected indicators and disclosures across Old Mutual’s suite of reports. </a:t>
          </a:r>
        </a:p>
        <a:p>
          <a:pPr algn="l"/>
          <a:endParaRPr lang="en-ZA" sz="1100" baseline="0">
            <a:solidFill>
              <a:sysClr val="windowText" lastClr="000000"/>
            </a:solidFill>
            <a:latin typeface="Century Gothic" panose="020B0502020202020204" pitchFamily="34" charset="0"/>
          </a:endParaRPr>
        </a:p>
      </xdr:txBody>
    </xdr:sp>
    <xdr:clientData/>
  </xdr:twoCellAnchor>
  <xdr:twoCellAnchor editAs="oneCell">
    <xdr:from>
      <xdr:col>1</xdr:col>
      <xdr:colOff>25400</xdr:colOff>
      <xdr:row>0</xdr:row>
      <xdr:rowOff>44450</xdr:rowOff>
    </xdr:from>
    <xdr:to>
      <xdr:col>2</xdr:col>
      <xdr:colOff>0</xdr:colOff>
      <xdr:row>11</xdr:row>
      <xdr:rowOff>79298</xdr:rowOff>
    </xdr:to>
    <xdr:pic>
      <xdr:nvPicPr>
        <xdr:cNvPr id="3" name="Picture 2">
          <a:extLst>
            <a:ext uri="{FF2B5EF4-FFF2-40B4-BE49-F238E27FC236}">
              <a16:creationId xmlns:a16="http://schemas.microsoft.com/office/drawing/2014/main" id="{13F76825-ACEB-FA57-960E-E0CD99A98B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536" y="44450"/>
          <a:ext cx="5429250" cy="20350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xdr:colOff>
      <xdr:row>1</xdr:row>
      <xdr:rowOff>66675</xdr:rowOff>
    </xdr:from>
    <xdr:to>
      <xdr:col>1</xdr:col>
      <xdr:colOff>2074884</xdr:colOff>
      <xdr:row>5</xdr:row>
      <xdr:rowOff>96910</xdr:rowOff>
    </xdr:to>
    <xdr:pic>
      <xdr:nvPicPr>
        <xdr:cNvPr id="2" name="Picture 3">
          <a:extLst>
            <a:ext uri="{FF2B5EF4-FFF2-40B4-BE49-F238E27FC236}">
              <a16:creationId xmlns:a16="http://schemas.microsoft.com/office/drawing/2014/main" id="{9942CC44-3A42-4DCE-BDB8-916B1EBE4F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247650"/>
          <a:ext cx="2046944" cy="7547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28575</xdr:colOff>
      <xdr:row>1</xdr:row>
      <xdr:rowOff>66675</xdr:rowOff>
    </xdr:from>
    <xdr:to>
      <xdr:col>1</xdr:col>
      <xdr:colOff>2074884</xdr:colOff>
      <xdr:row>5</xdr:row>
      <xdr:rowOff>96910</xdr:rowOff>
    </xdr:to>
    <xdr:pic>
      <xdr:nvPicPr>
        <xdr:cNvPr id="2" name="Picture 3">
          <a:extLst>
            <a:ext uri="{FF2B5EF4-FFF2-40B4-BE49-F238E27FC236}">
              <a16:creationId xmlns:a16="http://schemas.microsoft.com/office/drawing/2014/main" id="{C3CF0095-1DA0-40A7-A275-84589C087D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244475"/>
          <a:ext cx="2053294" cy="7579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28575</xdr:colOff>
      <xdr:row>1</xdr:row>
      <xdr:rowOff>66675</xdr:rowOff>
    </xdr:from>
    <xdr:to>
      <xdr:col>1</xdr:col>
      <xdr:colOff>2078694</xdr:colOff>
      <xdr:row>5</xdr:row>
      <xdr:rowOff>93100</xdr:rowOff>
    </xdr:to>
    <xdr:pic>
      <xdr:nvPicPr>
        <xdr:cNvPr id="2" name="Picture 3">
          <a:extLst>
            <a:ext uri="{FF2B5EF4-FFF2-40B4-BE49-F238E27FC236}">
              <a16:creationId xmlns:a16="http://schemas.microsoft.com/office/drawing/2014/main" id="{366FAA75-E47E-4D4F-B4D5-3BE233CCEE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244475"/>
          <a:ext cx="2053294" cy="75794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xdr:colOff>
      <xdr:row>0</xdr:row>
      <xdr:rowOff>28575</xdr:rowOff>
    </xdr:from>
    <xdr:to>
      <xdr:col>1</xdr:col>
      <xdr:colOff>2069804</xdr:colOff>
      <xdr:row>4</xdr:row>
      <xdr:rowOff>56905</xdr:rowOff>
    </xdr:to>
    <xdr:pic>
      <xdr:nvPicPr>
        <xdr:cNvPr id="2" name="Picture 3">
          <a:extLst>
            <a:ext uri="{FF2B5EF4-FFF2-40B4-BE49-F238E27FC236}">
              <a16:creationId xmlns:a16="http://schemas.microsoft.com/office/drawing/2014/main" id="{FCB07BDA-4427-49E7-BE38-817B2D3470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8575"/>
          <a:ext cx="2050754" cy="7522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xdr:colOff>
      <xdr:row>1</xdr:row>
      <xdr:rowOff>28575</xdr:rowOff>
    </xdr:from>
    <xdr:to>
      <xdr:col>1</xdr:col>
      <xdr:colOff>2077424</xdr:colOff>
      <xdr:row>5</xdr:row>
      <xdr:rowOff>66588</xdr:rowOff>
    </xdr:to>
    <xdr:pic>
      <xdr:nvPicPr>
        <xdr:cNvPr id="2" name="Picture 3">
          <a:extLst>
            <a:ext uri="{FF2B5EF4-FFF2-40B4-BE49-F238E27FC236}">
              <a16:creationId xmlns:a16="http://schemas.microsoft.com/office/drawing/2014/main" id="{76AFA3AC-103D-41C2-B614-FF10CDF9E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212725"/>
          <a:ext cx="2046944" cy="76429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xdr:colOff>
      <xdr:row>1</xdr:row>
      <xdr:rowOff>28575</xdr:rowOff>
    </xdr:from>
    <xdr:to>
      <xdr:col>1</xdr:col>
      <xdr:colOff>2073614</xdr:colOff>
      <xdr:row>5</xdr:row>
      <xdr:rowOff>60080</xdr:rowOff>
    </xdr:to>
    <xdr:pic>
      <xdr:nvPicPr>
        <xdr:cNvPr id="2" name="Picture 3">
          <a:extLst>
            <a:ext uri="{FF2B5EF4-FFF2-40B4-BE49-F238E27FC236}">
              <a16:creationId xmlns:a16="http://schemas.microsoft.com/office/drawing/2014/main" id="{763E60DE-3C0D-452A-832C-3DF0B98535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212725"/>
          <a:ext cx="2046944" cy="76429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28575</xdr:colOff>
      <xdr:row>1</xdr:row>
      <xdr:rowOff>57150</xdr:rowOff>
    </xdr:from>
    <xdr:to>
      <xdr:col>1</xdr:col>
      <xdr:colOff>2076789</xdr:colOff>
      <xdr:row>5</xdr:row>
      <xdr:rowOff>96275</xdr:rowOff>
    </xdr:to>
    <xdr:pic>
      <xdr:nvPicPr>
        <xdr:cNvPr id="2" name="Picture 3">
          <a:extLst>
            <a:ext uri="{FF2B5EF4-FFF2-40B4-BE49-F238E27FC236}">
              <a16:creationId xmlns:a16="http://schemas.microsoft.com/office/drawing/2014/main" id="{FDAECF79-0EC0-44E4-AA7C-3C9AA6E212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238125"/>
          <a:ext cx="2037419" cy="7547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1</xdr:col>
      <xdr:colOff>2067264</xdr:colOff>
      <xdr:row>4</xdr:row>
      <xdr:rowOff>9703</xdr:rowOff>
    </xdr:to>
    <xdr:pic>
      <xdr:nvPicPr>
        <xdr:cNvPr id="2" name="Picture 3">
          <a:extLst>
            <a:ext uri="{FF2B5EF4-FFF2-40B4-BE49-F238E27FC236}">
              <a16:creationId xmlns:a16="http://schemas.microsoft.com/office/drawing/2014/main" id="{6D0108BF-1839-49FC-8D96-958A483A87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9525"/>
          <a:ext cx="2057739" cy="72407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6350</xdr:colOff>
      <xdr:row>1</xdr:row>
      <xdr:rowOff>31750</xdr:rowOff>
    </xdr:from>
    <xdr:to>
      <xdr:col>1</xdr:col>
      <xdr:colOff>2041229</xdr:colOff>
      <xdr:row>5</xdr:row>
      <xdr:rowOff>56270</xdr:rowOff>
    </xdr:to>
    <xdr:pic>
      <xdr:nvPicPr>
        <xdr:cNvPr id="2" name="Picture 3">
          <a:extLst>
            <a:ext uri="{FF2B5EF4-FFF2-40B4-BE49-F238E27FC236}">
              <a16:creationId xmlns:a16="http://schemas.microsoft.com/office/drawing/2014/main" id="{DBA4290D-350C-4067-8C89-B486287223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15900"/>
          <a:ext cx="2046944" cy="76429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19050</xdr:colOff>
      <xdr:row>1</xdr:row>
      <xdr:rowOff>28575</xdr:rowOff>
    </xdr:from>
    <xdr:to>
      <xdr:col>1</xdr:col>
      <xdr:colOff>2065994</xdr:colOff>
      <xdr:row>6</xdr:row>
      <xdr:rowOff>68970</xdr:rowOff>
    </xdr:to>
    <xdr:pic>
      <xdr:nvPicPr>
        <xdr:cNvPr id="2" name="Picture 3">
          <a:extLst>
            <a:ext uri="{FF2B5EF4-FFF2-40B4-BE49-F238E27FC236}">
              <a16:creationId xmlns:a16="http://schemas.microsoft.com/office/drawing/2014/main" id="{79A025D8-1086-4012-8385-C7AAFD329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212725"/>
          <a:ext cx="2046944" cy="764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6352</xdr:rowOff>
    </xdr:from>
    <xdr:to>
      <xdr:col>2</xdr:col>
      <xdr:colOff>511175</xdr:colOff>
      <xdr:row>6</xdr:row>
      <xdr:rowOff>11822</xdr:rowOff>
    </xdr:to>
    <xdr:pic>
      <xdr:nvPicPr>
        <xdr:cNvPr id="2" name="Picture 1">
          <a:extLst>
            <a:ext uri="{FF2B5EF4-FFF2-40B4-BE49-F238E27FC236}">
              <a16:creationId xmlns:a16="http://schemas.microsoft.com/office/drawing/2014/main" id="{B352B2AE-0EAA-4CCA-AFB7-1B0D361F7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190502"/>
          <a:ext cx="2089150" cy="7928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19050</xdr:colOff>
      <xdr:row>1</xdr:row>
      <xdr:rowOff>28575</xdr:rowOff>
    </xdr:from>
    <xdr:to>
      <xdr:col>1</xdr:col>
      <xdr:colOff>2076789</xdr:colOff>
      <xdr:row>6</xdr:row>
      <xdr:rowOff>68970</xdr:rowOff>
    </xdr:to>
    <xdr:pic>
      <xdr:nvPicPr>
        <xdr:cNvPr id="2" name="Picture 3">
          <a:extLst>
            <a:ext uri="{FF2B5EF4-FFF2-40B4-BE49-F238E27FC236}">
              <a16:creationId xmlns:a16="http://schemas.microsoft.com/office/drawing/2014/main" id="{95CD9F8D-3CAF-4BCA-A6DF-778331B50B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212725"/>
          <a:ext cx="2046944" cy="7642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1</xdr:row>
      <xdr:rowOff>9525</xdr:rowOff>
    </xdr:from>
    <xdr:to>
      <xdr:col>2</xdr:col>
      <xdr:colOff>771525</xdr:colOff>
      <xdr:row>5</xdr:row>
      <xdr:rowOff>68970</xdr:rowOff>
    </xdr:to>
    <xdr:pic>
      <xdr:nvPicPr>
        <xdr:cNvPr id="2" name="Picture 1">
          <a:extLst>
            <a:ext uri="{FF2B5EF4-FFF2-40B4-BE49-F238E27FC236}">
              <a16:creationId xmlns:a16="http://schemas.microsoft.com/office/drawing/2014/main" id="{3DEBA997-17D9-451F-B3AE-7FCD7FC3E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187325"/>
          <a:ext cx="2089150" cy="783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1</xdr:col>
      <xdr:colOff>2115185</xdr:colOff>
      <xdr:row>5</xdr:row>
      <xdr:rowOff>130565</xdr:rowOff>
    </xdr:to>
    <xdr:pic>
      <xdr:nvPicPr>
        <xdr:cNvPr id="2" name="Picture 1">
          <a:extLst>
            <a:ext uri="{FF2B5EF4-FFF2-40B4-BE49-F238E27FC236}">
              <a16:creationId xmlns:a16="http://schemas.microsoft.com/office/drawing/2014/main" id="{1E68C6F9-477B-4827-AF3D-373AE28B3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238125"/>
          <a:ext cx="2082800" cy="789695"/>
        </a:xfrm>
        <a:prstGeom prst="rect">
          <a:avLst/>
        </a:prstGeom>
      </xdr:spPr>
    </xdr:pic>
    <xdr:clientData/>
  </xdr:twoCellAnchor>
  <xdr:twoCellAnchor>
    <xdr:from>
      <xdr:col>2</xdr:col>
      <xdr:colOff>2581275</xdr:colOff>
      <xdr:row>31</xdr:row>
      <xdr:rowOff>2498725</xdr:rowOff>
    </xdr:from>
    <xdr:to>
      <xdr:col>3</xdr:col>
      <xdr:colOff>1314484</xdr:colOff>
      <xdr:row>32</xdr:row>
      <xdr:rowOff>146050</xdr:rowOff>
    </xdr:to>
    <xdr:sp macro="" textlink="">
      <xdr:nvSpPr>
        <xdr:cNvPr id="57" name="Rectangle 56">
          <a:extLst>
            <a:ext uri="{FF2B5EF4-FFF2-40B4-BE49-F238E27FC236}">
              <a16:creationId xmlns:a16="http://schemas.microsoft.com/office/drawing/2014/main" id="{9EA08B90-4D28-4A81-9D7B-7444E56CC2CA}"/>
            </a:ext>
          </a:extLst>
        </xdr:cNvPr>
        <xdr:cNvSpPr/>
      </xdr:nvSpPr>
      <xdr:spPr>
        <a:xfrm>
          <a:off x="5807075" y="24533225"/>
          <a:ext cx="3451259" cy="1289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31</xdr:row>
      <xdr:rowOff>2498725</xdr:rowOff>
    </xdr:from>
    <xdr:to>
      <xdr:col>3</xdr:col>
      <xdr:colOff>1314484</xdr:colOff>
      <xdr:row>32</xdr:row>
      <xdr:rowOff>146050</xdr:rowOff>
    </xdr:to>
    <xdr:sp macro="" textlink="">
      <xdr:nvSpPr>
        <xdr:cNvPr id="120" name="Rectangle 119">
          <a:extLst>
            <a:ext uri="{FF2B5EF4-FFF2-40B4-BE49-F238E27FC236}">
              <a16:creationId xmlns:a16="http://schemas.microsoft.com/office/drawing/2014/main" id="{C45D7543-BF6B-4094-9D3D-C054BD6AF5A3}"/>
            </a:ext>
          </a:extLst>
        </xdr:cNvPr>
        <xdr:cNvSpPr/>
      </xdr:nvSpPr>
      <xdr:spPr>
        <a:xfrm>
          <a:off x="5807075" y="24533225"/>
          <a:ext cx="3451259" cy="1289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2</xdr:row>
      <xdr:rowOff>19050</xdr:rowOff>
    </xdr:from>
    <xdr:to>
      <xdr:col>3</xdr:col>
      <xdr:colOff>76835</xdr:colOff>
      <xdr:row>6</xdr:row>
      <xdr:rowOff>98180</xdr:rowOff>
    </xdr:to>
    <xdr:pic>
      <xdr:nvPicPr>
        <xdr:cNvPr id="3" name="Picture 2">
          <a:extLst>
            <a:ext uri="{FF2B5EF4-FFF2-40B4-BE49-F238E27FC236}">
              <a16:creationId xmlns:a16="http://schemas.microsoft.com/office/drawing/2014/main" id="{C17D2EC2-58DD-41C7-8561-A3BA47FBFF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00"/>
          <a:ext cx="2082800" cy="7992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139700</xdr:rowOff>
    </xdr:from>
    <xdr:to>
      <xdr:col>2</xdr:col>
      <xdr:colOff>705062</xdr:colOff>
      <xdr:row>3</xdr:row>
      <xdr:rowOff>305825</xdr:rowOff>
    </xdr:to>
    <xdr:pic>
      <xdr:nvPicPr>
        <xdr:cNvPr id="3" name="Picture 3">
          <a:extLst>
            <a:ext uri="{FF2B5EF4-FFF2-40B4-BE49-F238E27FC236}">
              <a16:creationId xmlns:a16="http://schemas.microsoft.com/office/drawing/2014/main" id="{29213C0C-EF4F-4737-A1D5-E19C408441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139700"/>
          <a:ext cx="2030942" cy="7960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15875</xdr:colOff>
      <xdr:row>1</xdr:row>
      <xdr:rowOff>47625</xdr:rowOff>
    </xdr:from>
    <xdr:to>
      <xdr:col>1</xdr:col>
      <xdr:colOff>2073614</xdr:colOff>
      <xdr:row>5</xdr:row>
      <xdr:rowOff>75320</xdr:rowOff>
    </xdr:to>
    <xdr:pic>
      <xdr:nvPicPr>
        <xdr:cNvPr id="2" name="Picture 3">
          <a:extLst>
            <a:ext uri="{FF2B5EF4-FFF2-40B4-BE49-F238E27FC236}">
              <a16:creationId xmlns:a16="http://schemas.microsoft.com/office/drawing/2014/main" id="{EBCD949A-32C9-469F-9161-7CCAD9AAAE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475" y="228600"/>
          <a:ext cx="2050119" cy="7547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603250</xdr:colOff>
      <xdr:row>1</xdr:row>
      <xdr:rowOff>25400</xdr:rowOff>
    </xdr:from>
    <xdr:to>
      <xdr:col>1</xdr:col>
      <xdr:colOff>2039800</xdr:colOff>
      <xdr:row>5</xdr:row>
      <xdr:rowOff>96632</xdr:rowOff>
    </xdr:to>
    <xdr:pic>
      <xdr:nvPicPr>
        <xdr:cNvPr id="2" name="Picture 3">
          <a:extLst>
            <a:ext uri="{FF2B5EF4-FFF2-40B4-BE49-F238E27FC236}">
              <a16:creationId xmlns:a16="http://schemas.microsoft.com/office/drawing/2014/main" id="{59ED27C1-59AB-4CF8-A1B2-04284F6811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209550"/>
          <a:ext cx="2030942" cy="783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603250</xdr:colOff>
      <xdr:row>1</xdr:row>
      <xdr:rowOff>25400</xdr:rowOff>
    </xdr:from>
    <xdr:to>
      <xdr:col>1</xdr:col>
      <xdr:colOff>2031545</xdr:colOff>
      <xdr:row>5</xdr:row>
      <xdr:rowOff>88377</xdr:rowOff>
    </xdr:to>
    <xdr:pic>
      <xdr:nvPicPr>
        <xdr:cNvPr id="2" name="Picture 3">
          <a:extLst>
            <a:ext uri="{FF2B5EF4-FFF2-40B4-BE49-F238E27FC236}">
              <a16:creationId xmlns:a16="http://schemas.microsoft.com/office/drawing/2014/main" id="{EB02F43E-B7B4-44B1-B863-8C486B2803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206375"/>
          <a:ext cx="2025195" cy="783702"/>
        </a:xfrm>
        <a:prstGeom prst="rect">
          <a:avLst/>
        </a:prstGeom>
      </xdr:spPr>
    </xdr:pic>
    <xdr:clientData/>
  </xdr:twoCellAnchor>
  <xdr:twoCellAnchor editAs="oneCell">
    <xdr:from>
      <xdr:col>1</xdr:col>
      <xdr:colOff>9525</xdr:colOff>
      <xdr:row>23</xdr:row>
      <xdr:rowOff>28575</xdr:rowOff>
    </xdr:from>
    <xdr:to>
      <xdr:col>4</xdr:col>
      <xdr:colOff>6350</xdr:colOff>
      <xdr:row>35</xdr:row>
      <xdr:rowOff>381000</xdr:rowOff>
    </xdr:to>
    <xdr:pic>
      <xdr:nvPicPr>
        <xdr:cNvPr id="3" name="Picture 2">
          <a:extLst>
            <a:ext uri="{FF2B5EF4-FFF2-40B4-BE49-F238E27FC236}">
              <a16:creationId xmlns:a16="http://schemas.microsoft.com/office/drawing/2014/main" id="{2CDF99D2-C39F-A1E1-EBD5-DAB485E2BCBE}"/>
            </a:ext>
            <a:ext uri="{147F2762-F138-4A5C-976F-8EAC2B608ADB}">
              <a16:predDERef xmlns:a16="http://schemas.microsoft.com/office/drawing/2014/main" pred="{EB02F43E-B7B4-44B1-B863-8C486B2803E2}"/>
            </a:ext>
          </a:extLst>
        </xdr:cNvPr>
        <xdr:cNvPicPr>
          <a:picLocks noChangeAspect="1"/>
        </xdr:cNvPicPr>
      </xdr:nvPicPr>
      <xdr:blipFill>
        <a:blip xmlns:r="http://schemas.openxmlformats.org/officeDocument/2006/relationships" r:embed="rId2"/>
        <a:stretch>
          <a:fillRect/>
        </a:stretch>
      </xdr:blipFill>
      <xdr:spPr>
        <a:xfrm>
          <a:off x="133350" y="4067175"/>
          <a:ext cx="6429375" cy="2524125"/>
        </a:xfrm>
        <a:prstGeom prst="rect">
          <a:avLst/>
        </a:prstGeom>
      </xdr:spPr>
    </xdr:pic>
    <xdr:clientData/>
  </xdr:twoCellAnchor>
  <xdr:twoCellAnchor editAs="oneCell">
    <xdr:from>
      <xdr:col>5</xdr:col>
      <xdr:colOff>67046</xdr:colOff>
      <xdr:row>23</xdr:row>
      <xdr:rowOff>9896</xdr:rowOff>
    </xdr:from>
    <xdr:to>
      <xdr:col>6</xdr:col>
      <xdr:colOff>19421</xdr:colOff>
      <xdr:row>36</xdr:row>
      <xdr:rowOff>6721</xdr:rowOff>
    </xdr:to>
    <xdr:pic>
      <xdr:nvPicPr>
        <xdr:cNvPr id="8" name="Picture 3">
          <a:extLst>
            <a:ext uri="{FF2B5EF4-FFF2-40B4-BE49-F238E27FC236}">
              <a16:creationId xmlns:a16="http://schemas.microsoft.com/office/drawing/2014/main" id="{A12A9B3E-6FA1-ADC7-B46A-3BE1A0E40677}"/>
            </a:ext>
            <a:ext uri="{147F2762-F138-4A5C-976F-8EAC2B608ADB}">
              <a16:predDERef xmlns:a16="http://schemas.microsoft.com/office/drawing/2014/main" pred="{2CDF99D2-C39F-A1E1-EBD5-DAB485E2BCBE}"/>
            </a:ext>
          </a:extLst>
        </xdr:cNvPr>
        <xdr:cNvPicPr>
          <a:picLocks noChangeAspect="1"/>
        </xdr:cNvPicPr>
      </xdr:nvPicPr>
      <xdr:blipFill>
        <a:blip xmlns:r="http://schemas.openxmlformats.org/officeDocument/2006/relationships" r:embed="rId3"/>
        <a:stretch>
          <a:fillRect/>
        </a:stretch>
      </xdr:blipFill>
      <xdr:spPr>
        <a:xfrm>
          <a:off x="8904267" y="4285013"/>
          <a:ext cx="6661933" cy="252350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oldmutual.com/v3/assets/blt566c98aeecc1c18b/bltc103aea19f71dc72/6603332cbdc5f0040a9464a5/Governance_report_2023.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s://www.oldmutual.com/v3/assets/blt566c98aeecc1c18b/bltbcee9b2e06df32b2/6603320a0a576b040a3124ae/Integrated_report_2023.pdf" TargetMode="External"/><Relationship Id="rId1" Type="http://schemas.openxmlformats.org/officeDocument/2006/relationships/hyperlink" Target="https://www.oldmutual.com/v3/assets/blt566c98aeecc1c18b/bltff63c0e3f8dc658d/660323be3261f8040ae308c7/Sustainability_Report_2023.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oldmutual.com/v3/assets/blt566c98aeecc1c18b/bltff63c0e3f8dc658d/660323be3261f8040ae308c7/Sustainability_Report_2023.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oldmutual.com/v3/assets/blt566c98aeecc1c18b/bltff63c0e3f8dc658d/660323be3261f8040ae308c7/Sustainability_Report_2023.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s://www.oldmutual.com/v3/assets/blt566c98aeecc1c18b/bltbcee9b2e06df32b2/6603320a0a576b040a3124ae/Integrated_report_2023.pdf" TargetMode="External"/><Relationship Id="rId1" Type="http://schemas.openxmlformats.org/officeDocument/2006/relationships/hyperlink" Target="https://www.oldmutual.com/v3/assets/blt566c98aeecc1c18b/bltff63c0e3f8dc658d/660323be3261f8040ae308c7/Sustainability_Report_2023.pdf"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oldmutual.com/v3/assets/blt566c98aeecc1c18b/bltff63c0e3f8dc658d/660323be3261f8040ae308c7/Sustainability_Report_2023.pdf"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s://www.oldmutual.com/v3/assets/blt566c98aeecc1c18b/bltbcee9b2e06df32b2/6603320a0a576b040a3124ae/Integrated_report_2023.pdf" TargetMode="External"/><Relationship Id="rId1" Type="http://schemas.openxmlformats.org/officeDocument/2006/relationships/hyperlink" Target="https://www.oldmutual.com/v3/assets/blt566c98aeecc1c18b/bltff63c0e3f8dc658d/660323be3261f8040ae308c7/Sustainability_Report_2023.pdf"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oldmutual.com/v3/assets/blt566c98aeecc1c18b/bltff63c0e3f8dc658d/660323be3261f8040ae308c7/Sustainability_Report_2023.pdf"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oldmutual.com/v3/assets/blt566c98aeecc1c18b/blt6ea1c9d5012a1c2d/660323db413e8e040ace66dc/Tax_Transparency_Report_2023.pdf"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oldmutual.com/v3/assets/blt566c98aeecc1c18b/blt22273813d17464d4/660323f6be6c7e040ad06226/Remuneration_report_2023.pdf" TargetMode="External"/><Relationship Id="rId3" Type="http://schemas.openxmlformats.org/officeDocument/2006/relationships/hyperlink" Target="https://www.oldmutual.com/om-docs/blte4c08d152afa52a4/Employment_Equity_Report.pdf" TargetMode="External"/><Relationship Id="rId7" Type="http://schemas.openxmlformats.org/officeDocument/2006/relationships/hyperlink" Target="https://www.oldmutual.com/v3/assets/blt566c98aeecc1c18b/bltbcee9b2e06df32b2/6603320a0a576b040a3124ae/Integrated_report_2023.pdf" TargetMode="External"/><Relationship Id="rId2" Type="http://schemas.openxmlformats.org/officeDocument/2006/relationships/hyperlink" Target="https://www.oldmutual.com/v3/assets/blt566c98aeecc1c18b/bltff63c0e3f8dc658d/660323be3261f8040ae308c7/Sustainability_Report_2023.pdf" TargetMode="External"/><Relationship Id="rId1" Type="http://schemas.openxmlformats.org/officeDocument/2006/relationships/hyperlink" Target="https://www.oldmutual.com/v3/assets/blt566c98aeecc1c18b/blt23ea40aa3c6fcd07/6603237e2cc308040a0228b5/Climate_Report_2023.pdf" TargetMode="External"/><Relationship Id="rId6" Type="http://schemas.openxmlformats.org/officeDocument/2006/relationships/hyperlink" Target="https://www.oldmutual.com/v3/assets/blt566c98aeecc1c18b/bltc103aea19f71dc72/6603332cbdc5f0040a9464a5/Governance_report_2023.pdf" TargetMode="External"/><Relationship Id="rId11" Type="http://schemas.openxmlformats.org/officeDocument/2006/relationships/drawing" Target="../drawings/drawing2.xml"/><Relationship Id="rId5" Type="http://schemas.openxmlformats.org/officeDocument/2006/relationships/hyperlink" Target="http://www.oldmutual.com/" TargetMode="External"/><Relationship Id="rId10" Type="http://schemas.openxmlformats.org/officeDocument/2006/relationships/printerSettings" Target="../printerSettings/printerSettings2.bin"/><Relationship Id="rId4" Type="http://schemas.openxmlformats.org/officeDocument/2006/relationships/hyperlink" Target="https://www.oldmutual.com/om-docs/blte4c08d152afa52a4/Employment_Equity_Report.pdf" TargetMode="External"/><Relationship Id="rId9" Type="http://schemas.openxmlformats.org/officeDocument/2006/relationships/hyperlink" Target="https://www.oldmutual.com/v3/assets/blt566c98aeecc1c18b/blt6ea1c9d5012a1c2d/660323db413e8e040ace66dc/Tax_Transparency_Report_2023.pdf"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oldmutual.com/v3/assets/blt566c98aeecc1c18b/bltbcee9b2e06df32b2/6603320a0a576b040a3124ae/Integrated_report_2023.pdf" TargetMode="External"/><Relationship Id="rId3" Type="http://schemas.openxmlformats.org/officeDocument/2006/relationships/hyperlink" Target="https://www.oldmutual.co.za/campaign/ereaders/responsibleinvestingreport2023/" TargetMode="External"/><Relationship Id="rId7" Type="http://schemas.openxmlformats.org/officeDocument/2006/relationships/hyperlink" Target="https://www.oldmutual.com/v3/assets/blt566c98aeecc1c18b/bltc103aea19f71dc72/6603332cbdc5f0040a9464a5/Governance_report_2023.pdf" TargetMode="External"/><Relationship Id="rId2" Type="http://schemas.openxmlformats.org/officeDocument/2006/relationships/hyperlink" Target="https://www.oldmutual.co.za/campaign/ereaders/responsibleinvestingreport2023/" TargetMode="External"/><Relationship Id="rId1" Type="http://schemas.openxmlformats.org/officeDocument/2006/relationships/hyperlink" Target="https://www.oldmutual.com/om-docs/blte4c08d152afa52a4/Employment_Equity_Report.pdf" TargetMode="External"/><Relationship Id="rId6" Type="http://schemas.openxmlformats.org/officeDocument/2006/relationships/hyperlink" Target="https://www.oldmutual.com/v3/assets/blt566c98aeecc1c18b/bltff63c0e3f8dc658d/660323be3261f8040ae308c7/Sustainability_Report_2023.pdf" TargetMode="External"/><Relationship Id="rId5" Type="http://schemas.openxmlformats.org/officeDocument/2006/relationships/hyperlink" Target="https://www.oldmutual.com/v3/assets/blt566c98aeecc1c18b/blt23ea40aa3c6fcd07/6603237e2cc308040a0228b5/Climate_Report_2023.pdf" TargetMode="External"/><Relationship Id="rId10" Type="http://schemas.openxmlformats.org/officeDocument/2006/relationships/drawing" Target="../drawings/drawing3.xml"/><Relationship Id="rId4" Type="http://schemas.openxmlformats.org/officeDocument/2006/relationships/hyperlink" Target="https://www.oldmutual.com/om-docs/blte4c08d152afa52a4/Employment_Equity_Report.pdf" TargetMode="External"/><Relationship Id="rId9" Type="http://schemas.openxmlformats.org/officeDocument/2006/relationships/hyperlink" Target="https://www.oldmutual.co.za/campaign/ereaders/responsibleinvestingreport2023/"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oldmutual.com/v3/assets/blt566c98aeecc1c18b/bltc103aea19f71dc72/6603332cbdc5f0040a9464a5/Governance_report_2023.pdf" TargetMode="External"/><Relationship Id="rId2" Type="http://schemas.openxmlformats.org/officeDocument/2006/relationships/hyperlink" Target="https://www.oldmutual.com/v3/assets/blt566c98aeecc1c18b/bltff63c0e3f8dc658d/660323be3261f8040ae308c7/Sustainability_Report_2023.pdf" TargetMode="External"/><Relationship Id="rId1" Type="http://schemas.openxmlformats.org/officeDocument/2006/relationships/hyperlink" Target="https://www.oldmutual.com/v3/assets/blt566c98aeecc1c18b/blt23ea40aa3c6fcd07/6603237e2cc308040a0228b5/Climate_Report_2023.pdf" TargetMode="External"/><Relationship Id="rId6" Type="http://schemas.openxmlformats.org/officeDocument/2006/relationships/drawing" Target="../drawings/drawing4.xml"/><Relationship Id="rId5" Type="http://schemas.openxmlformats.org/officeDocument/2006/relationships/hyperlink" Target="https://www.oldmutual.co.za/campaign/ereaders/responsibleinvestingreport2023/" TargetMode="External"/><Relationship Id="rId4" Type="http://schemas.openxmlformats.org/officeDocument/2006/relationships/hyperlink" Target="https://www.oldmutual.com/v3/assets/blt566c98aeecc1c18b/bltbcee9b2e06df32b2/6603320a0a576b040a3124ae/Integrated_report_2023.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oldmutual.com/v3/assets/blt566c98aeecc1c18b/bltbcee9b2e06df32b2/6603320a0a576b040a3124ae/Integrated_report_2023.pdf" TargetMode="External"/><Relationship Id="rId3" Type="http://schemas.openxmlformats.org/officeDocument/2006/relationships/hyperlink" Target="https://www.oldmutual.com/v3/assets/blt566c98aeecc1c18b/bltff63c0e3f8dc658d/660323be3261f8040ae308c7/Sustainability_Report_2023.pdf" TargetMode="External"/><Relationship Id="rId7" Type="http://schemas.openxmlformats.org/officeDocument/2006/relationships/hyperlink" Target="https://www.oldmutual.com/v3/assets/blt566c98aeecc1c18b/bltff63c0e3f8dc658d/660323be3261f8040ae308c7/Sustainability_Report_2023.pdf" TargetMode="External"/><Relationship Id="rId2" Type="http://schemas.openxmlformats.org/officeDocument/2006/relationships/hyperlink" Target="https://www.oldmutual.com/v3/assets/blt566c98aeecc1c18b/blt23ea40aa3c6fcd07/6603237e2cc308040a0228b5/Climate_Report_2023.pdf" TargetMode="External"/><Relationship Id="rId1" Type="http://schemas.openxmlformats.org/officeDocument/2006/relationships/hyperlink" Target="https://www.oldmutual.com/om-docs/blte4c08d152afa52a4/Employment_Equity_Report.pdf" TargetMode="External"/><Relationship Id="rId6" Type="http://schemas.openxmlformats.org/officeDocument/2006/relationships/hyperlink" Target="https://www.oldmutual.co.za/campaign/ereaders/responsibleinvestingreport2023/" TargetMode="External"/><Relationship Id="rId5" Type="http://schemas.openxmlformats.org/officeDocument/2006/relationships/hyperlink" Target="https://www.oldmutual.com/v3/assets/blt566c98aeecc1c18b/bltbcee9b2e06df32b2/6603320a0a576b040a3124ae/Integrated_report_2023.pdf" TargetMode="External"/><Relationship Id="rId4" Type="http://schemas.openxmlformats.org/officeDocument/2006/relationships/hyperlink" Target="https://www.oldmutual.com/v3/assets/blt566c98aeecc1c18b/bltc103aea19f71dc72/6603332cbdc5f0040a9464a5/Governance_report_2023.pdf"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bin"/><Relationship Id="rId1" Type="http://schemas.openxmlformats.org/officeDocument/2006/relationships/hyperlink" Target="https://www.oldmutual.com/v3/assets/blt566c98aeecc1c18b/blt23ea40aa3c6fcd07/6603237e2cc308040a0228b5/Climate_Report_2023.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oldmutual.com/v3/assets/blt566c98aeecc1c18b/bltff63c0e3f8dc658d/660323be3261f8040ae308c7/Sustainability_Report_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www.oldmutual.com/v3/assets/blt566c98aeecc1c18b/bltbcee9b2e06df32b2/6603320a0a576b040a3124ae/Integrated_report_2023.pdf" TargetMode="External"/><Relationship Id="rId1" Type="http://schemas.openxmlformats.org/officeDocument/2006/relationships/hyperlink" Target="https://www.oldmutual.com/v3/assets/blt566c98aeecc1c18b/bltff63c0e3f8dc658d/660323be3261f8040ae308c7/Sustainability_Report_2023.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oldmutual.com/v3/assets/blt566c98aeecc1c18b/blt22273813d17464d4/660323f6be6c7e040ad06226/Remuneration_report_2023.pdf" TargetMode="External"/><Relationship Id="rId1" Type="http://schemas.openxmlformats.org/officeDocument/2006/relationships/hyperlink" Target="https://www.oldmutual.com/v3/assets/blt566c98aeecc1c18b/bltff63c0e3f8dc658d/660323be3261f8040ae308c7/Sustainability_Report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DE13-2727-4F2C-AC9A-62633E7F97AD}">
  <dimension ref="B21:G46"/>
  <sheetViews>
    <sheetView showGridLines="0" tabSelected="1" topLeftCell="A4" zoomScale="85" zoomScaleNormal="85" workbookViewId="0">
      <selection activeCell="G18" sqref="G18"/>
    </sheetView>
  </sheetViews>
  <sheetFormatPr defaultRowHeight="14.5" x14ac:dyDescent="0.35"/>
  <cols>
    <col min="2" max="2" width="78.453125" customWidth="1"/>
  </cols>
  <sheetData>
    <row r="21" spans="2:7" x14ac:dyDescent="0.35">
      <c r="B21" s="4" t="s">
        <v>0</v>
      </c>
    </row>
    <row r="23" spans="2:7" x14ac:dyDescent="0.35">
      <c r="B23" s="1" t="s">
        <v>1</v>
      </c>
    </row>
    <row r="25" spans="2:7" x14ac:dyDescent="0.35">
      <c r="B25" s="3" t="s">
        <v>2</v>
      </c>
    </row>
    <row r="26" spans="2:7" x14ac:dyDescent="0.35">
      <c r="B26" s="46" t="s">
        <v>3</v>
      </c>
      <c r="C26" s="23"/>
      <c r="D26" s="20"/>
      <c r="E26" s="20"/>
      <c r="F26" s="20"/>
      <c r="G26" s="20"/>
    </row>
    <row r="27" spans="2:7" x14ac:dyDescent="0.35">
      <c r="B27" s="46" t="s">
        <v>4</v>
      </c>
    </row>
    <row r="28" spans="2:7" x14ac:dyDescent="0.35">
      <c r="B28" s="46" t="s">
        <v>5</v>
      </c>
    </row>
    <row r="29" spans="2:7" x14ac:dyDescent="0.35">
      <c r="B29" s="46" t="s">
        <v>6</v>
      </c>
    </row>
    <row r="30" spans="2:7" x14ac:dyDescent="0.35">
      <c r="B30" s="47"/>
    </row>
    <row r="31" spans="2:7" x14ac:dyDescent="0.35">
      <c r="B31" s="3" t="s">
        <v>7</v>
      </c>
    </row>
    <row r="32" spans="2:7" x14ac:dyDescent="0.35">
      <c r="B32" s="45" t="s">
        <v>8</v>
      </c>
    </row>
    <row r="33" spans="2:2" x14ac:dyDescent="0.35">
      <c r="B33" s="45" t="s">
        <v>9</v>
      </c>
    </row>
    <row r="34" spans="2:2" x14ac:dyDescent="0.35">
      <c r="B34" s="45" t="s">
        <v>10</v>
      </c>
    </row>
    <row r="35" spans="2:2" x14ac:dyDescent="0.35">
      <c r="B35" s="45" t="s">
        <v>11</v>
      </c>
    </row>
    <row r="36" spans="2:2" x14ac:dyDescent="0.35">
      <c r="B36" s="45" t="s">
        <v>12</v>
      </c>
    </row>
    <row r="37" spans="2:2" x14ac:dyDescent="0.35">
      <c r="B37" s="45" t="s">
        <v>13</v>
      </c>
    </row>
    <row r="38" spans="2:2" x14ac:dyDescent="0.35">
      <c r="B38" s="45" t="s">
        <v>14</v>
      </c>
    </row>
    <row r="39" spans="2:2" x14ac:dyDescent="0.35">
      <c r="B39" s="45" t="s">
        <v>15</v>
      </c>
    </row>
    <row r="40" spans="2:2" x14ac:dyDescent="0.35">
      <c r="B40" s="45" t="s">
        <v>16</v>
      </c>
    </row>
    <row r="41" spans="2:2" x14ac:dyDescent="0.35">
      <c r="B41" s="45" t="s">
        <v>17</v>
      </c>
    </row>
    <row r="42" spans="2:2" x14ac:dyDescent="0.35">
      <c r="B42" s="45" t="s">
        <v>18</v>
      </c>
    </row>
    <row r="43" spans="2:2" x14ac:dyDescent="0.35">
      <c r="B43" s="45" t="s">
        <v>19</v>
      </c>
    </row>
    <row r="44" spans="2:2" x14ac:dyDescent="0.35">
      <c r="B44" s="45" t="s">
        <v>20</v>
      </c>
    </row>
    <row r="45" spans="2:2" x14ac:dyDescent="0.35">
      <c r="B45" s="45" t="s">
        <v>21</v>
      </c>
    </row>
    <row r="46" spans="2:2" x14ac:dyDescent="0.35">
      <c r="B46" s="45" t="s">
        <v>22</v>
      </c>
    </row>
  </sheetData>
  <hyperlinks>
    <hyperlink ref="B26" location="GRI!A1" display="GRI" xr:uid="{BB9E3FC6-C1C6-4E27-BCC3-8BB1758F4745}"/>
    <hyperlink ref="B27" location="SASB!A1" display="SASB" xr:uid="{2945864E-9932-44AD-86DF-E8F364401902}"/>
    <hyperlink ref="B28" location="TCFD!A1" display="TCFD" xr:uid="{A1D861D4-BAE1-441B-929E-B338CC3C8CEA}"/>
    <hyperlink ref="B29" location="JSE!A1" display="JSE" xr:uid="{2A22E791-66FE-486F-BF6F-C8238F9A13B8}"/>
    <hyperlink ref="B32" location="'GHG emissions'!A1" display="GHG emissions" xr:uid="{BA9BACA3-D3BC-4351-9D99-8D4DF0C40B79}"/>
    <hyperlink ref="B34" location="'Human capital'!A1" display="Human capital" xr:uid="{4342C255-C2AD-41A3-8491-46913CC56DB6}"/>
    <hyperlink ref="B42" location="Communities!A1" display="Communities" xr:uid="{1D661D78-CFD4-4A9E-BC87-69F6F2D31CE2}"/>
    <hyperlink ref="B33" location="'Responsible investment'!A1" display="Responsible investment" xr:uid="{4D85F5A6-DA5C-4487-8868-C96E0C3592BF}"/>
    <hyperlink ref="B36" location="Governance!A1" display="Governance" xr:uid="{915D5301-B625-4618-BD85-0C8362AD6EC4}"/>
    <hyperlink ref="B37" location="Ethics!A1" display="Ethics" xr:uid="{7425D1C6-0F6F-448A-A07D-47AF63FAC989}"/>
    <hyperlink ref="B38" location="Compliance!A1" display="Compliance" xr:uid="{3A2FCF5A-A309-498B-860F-CB7A912DD507}"/>
    <hyperlink ref="B39" location="'Data security and privacy'!A1" display="Data security and client privacy" xr:uid="{78037C0E-355D-4F6E-A747-44BCA4B8F6A8}"/>
    <hyperlink ref="B40" location="Customers!A1" display="Customers" xr:uid="{F92E2328-E411-4CB4-BBE5-D5D7D7B84A8A}"/>
    <hyperlink ref="B43" location="'Home Page'!A1" display="Procurement" xr:uid="{2E934B84-C24D-450C-A9C5-783A1B766329}"/>
    <hyperlink ref="B41" location="Intermediaries!A1" display="Intermediaries" xr:uid="{1A04F784-FB3D-4CC3-89D2-F7673F18BAAF}"/>
    <hyperlink ref="B44" location="'Tax transparency'!A1" display="Tax transparency" xr:uid="{41AD120B-F6B2-4C1D-A6CB-5B25FDD3E8EF}"/>
    <hyperlink ref="B45" location="Associations!A1" display="Associations" xr:uid="{73BE0234-F389-43A5-B6C5-14E4E1473A38}"/>
    <hyperlink ref="B46" location="Policies!A1" display="Policies " xr:uid="{CFD17CAB-08F4-425D-8313-0930EF48EFF4}"/>
    <hyperlink ref="B35" location="Remuneration!A1" display="Remuneration" xr:uid="{1DF12A32-3D74-4729-BE3E-2641BDD050E2}"/>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0525A-D615-4F25-B22E-EB399796D0DC}">
  <dimension ref="B7:F51"/>
  <sheetViews>
    <sheetView showGridLines="0" topLeftCell="A19" workbookViewId="0">
      <selection activeCell="B43" sqref="B43"/>
    </sheetView>
  </sheetViews>
  <sheetFormatPr defaultColWidth="8.7265625" defaultRowHeight="14.25" customHeight="1" x14ac:dyDescent="0.25"/>
  <cols>
    <col min="1" max="1" width="2.26953125" style="31" customWidth="1"/>
    <col min="2" max="2" width="50.26953125" style="31" customWidth="1"/>
    <col min="3" max="3" width="17.54296875" style="31" customWidth="1"/>
    <col min="4" max="4" width="11.7265625" style="31" customWidth="1"/>
    <col min="5" max="5" width="14.54296875" style="31" customWidth="1"/>
    <col min="6" max="6" width="17.453125" style="31" customWidth="1"/>
    <col min="7" max="16384" width="8.7265625" style="31"/>
  </cols>
  <sheetData>
    <row r="7" spans="2:6" ht="14.25" customHeight="1" x14ac:dyDescent="0.25">
      <c r="B7" s="281" t="s">
        <v>850</v>
      </c>
    </row>
    <row r="8" spans="2:6" ht="14.25" customHeight="1" x14ac:dyDescent="0.3">
      <c r="B8" s="391" t="s">
        <v>1007</v>
      </c>
      <c r="C8" s="398" t="s">
        <v>32</v>
      </c>
      <c r="D8" s="393"/>
      <c r="E8" s="393"/>
      <c r="F8" s="393"/>
    </row>
    <row r="9" spans="2:6" ht="14.25" customHeight="1" x14ac:dyDescent="0.25">
      <c r="F9" s="300"/>
    </row>
    <row r="10" spans="2:6" ht="11.5" x14ac:dyDescent="0.25">
      <c r="B10" s="559" t="s">
        <v>1008</v>
      </c>
      <c r="C10" s="559"/>
      <c r="D10" s="559"/>
      <c r="E10" s="559"/>
      <c r="F10" s="300"/>
    </row>
    <row r="12" spans="2:6" ht="23" x14ac:dyDescent="0.25">
      <c r="B12" s="70" t="s">
        <v>1009</v>
      </c>
      <c r="C12" s="70">
        <v>2023</v>
      </c>
      <c r="D12" s="307" t="s">
        <v>854</v>
      </c>
      <c r="E12" s="70">
        <v>2022</v>
      </c>
      <c r="F12" s="307" t="s">
        <v>855</v>
      </c>
    </row>
    <row r="13" spans="2:6" ht="11.5" x14ac:dyDescent="0.25">
      <c r="B13" s="145" t="s">
        <v>1010</v>
      </c>
      <c r="C13" s="227">
        <v>0.25</v>
      </c>
      <c r="D13" s="370" t="s">
        <v>1011</v>
      </c>
      <c r="E13" s="228">
        <v>0.28999999999999998</v>
      </c>
      <c r="F13" s="412" t="s">
        <v>1012</v>
      </c>
    </row>
    <row r="14" spans="2:6" ht="11.5" x14ac:dyDescent="0.25">
      <c r="B14" s="100" t="s">
        <v>1013</v>
      </c>
      <c r="C14" s="225">
        <v>0.31</v>
      </c>
      <c r="D14" s="370" t="s">
        <v>1011</v>
      </c>
      <c r="E14" s="226">
        <v>0.28999999999999998</v>
      </c>
      <c r="F14" s="412" t="s">
        <v>1012</v>
      </c>
    </row>
    <row r="15" spans="2:6" ht="11.5" x14ac:dyDescent="0.25">
      <c r="B15" s="151" t="s">
        <v>1014</v>
      </c>
      <c r="C15" s="371">
        <v>0.44</v>
      </c>
      <c r="D15" s="370" t="s">
        <v>1011</v>
      </c>
      <c r="E15" s="372">
        <v>0.42</v>
      </c>
      <c r="F15" s="412" t="s">
        <v>1012</v>
      </c>
    </row>
    <row r="16" spans="2:6" ht="11.5" x14ac:dyDescent="0.25">
      <c r="B16" s="66"/>
      <c r="C16" s="66"/>
      <c r="D16" s="66"/>
      <c r="E16" s="66"/>
      <c r="F16" s="300"/>
    </row>
    <row r="17" spans="2:6" ht="14.25" customHeight="1" x14ac:dyDescent="0.25">
      <c r="B17" s="128" t="s">
        <v>1015</v>
      </c>
      <c r="C17" s="225">
        <v>0.5</v>
      </c>
      <c r="D17" s="373" t="s">
        <v>1011</v>
      </c>
      <c r="E17" s="143">
        <v>0.5</v>
      </c>
      <c r="F17" s="412" t="s">
        <v>1012</v>
      </c>
    </row>
    <row r="18" spans="2:6" ht="11.5" x14ac:dyDescent="0.25">
      <c r="B18" s="105"/>
      <c r="C18" s="338" t="s">
        <v>1016</v>
      </c>
      <c r="D18" s="374"/>
      <c r="E18" s="105"/>
      <c r="F18" s="300"/>
    </row>
    <row r="19" spans="2:6" ht="11.5" x14ac:dyDescent="0.25">
      <c r="B19" s="66"/>
    </row>
    <row r="20" spans="2:6" ht="23" x14ac:dyDescent="0.25">
      <c r="B20" s="70" t="s">
        <v>1017</v>
      </c>
      <c r="C20" s="70">
        <v>2023</v>
      </c>
      <c r="D20" s="307" t="s">
        <v>854</v>
      </c>
      <c r="E20" s="70">
        <v>2022</v>
      </c>
      <c r="F20" s="425" t="s">
        <v>855</v>
      </c>
    </row>
    <row r="21" spans="2:6" ht="11.5" x14ac:dyDescent="0.25">
      <c r="B21" s="103" t="s">
        <v>1018</v>
      </c>
      <c r="C21" s="231">
        <v>0.68799999999999994</v>
      </c>
      <c r="D21" s="370" t="s">
        <v>1011</v>
      </c>
      <c r="E21" s="232">
        <v>0.71</v>
      </c>
      <c r="F21" s="412" t="s">
        <v>1012</v>
      </c>
    </row>
    <row r="22" spans="2:6" ht="11.5" x14ac:dyDescent="0.25">
      <c r="B22" s="100" t="s">
        <v>1019</v>
      </c>
      <c r="C22" s="229">
        <v>0.313</v>
      </c>
      <c r="D22" s="370" t="s">
        <v>1011</v>
      </c>
      <c r="E22" s="230">
        <v>0.28999999999999998</v>
      </c>
      <c r="F22" s="412" t="s">
        <v>1012</v>
      </c>
    </row>
    <row r="23" spans="2:6" ht="11.5" x14ac:dyDescent="0.25">
      <c r="B23" s="66"/>
      <c r="C23" s="66"/>
      <c r="D23" s="66"/>
      <c r="E23" s="66"/>
      <c r="F23" s="300"/>
    </row>
    <row r="24" spans="2:6" ht="11.5" x14ac:dyDescent="0.25">
      <c r="B24" s="136" t="s">
        <v>1020</v>
      </c>
      <c r="C24" s="225">
        <v>0.3</v>
      </c>
      <c r="D24" s="373" t="s">
        <v>1011</v>
      </c>
      <c r="E24" s="143">
        <v>0.3</v>
      </c>
      <c r="F24" s="412" t="s">
        <v>1012</v>
      </c>
    </row>
    <row r="25" spans="2:6" ht="11.5" x14ac:dyDescent="0.25">
      <c r="B25" s="105"/>
      <c r="C25" s="338" t="s">
        <v>1021</v>
      </c>
      <c r="D25" s="338"/>
      <c r="E25" s="105"/>
      <c r="F25" s="300"/>
    </row>
    <row r="26" spans="2:6" ht="11.5" x14ac:dyDescent="0.25">
      <c r="B26" s="66"/>
    </row>
    <row r="27" spans="2:6" ht="23" x14ac:dyDescent="0.25">
      <c r="B27" s="70" t="s">
        <v>1022</v>
      </c>
      <c r="C27" s="70">
        <v>2023</v>
      </c>
      <c r="D27" s="307" t="s">
        <v>854</v>
      </c>
      <c r="E27" s="70">
        <v>2022</v>
      </c>
      <c r="F27" s="425" t="s">
        <v>855</v>
      </c>
    </row>
    <row r="28" spans="2:6" ht="11.5" x14ac:dyDescent="0.25">
      <c r="B28" s="100" t="s">
        <v>1023</v>
      </c>
      <c r="C28" s="335">
        <v>58</v>
      </c>
      <c r="D28" s="373" t="s">
        <v>1011</v>
      </c>
      <c r="E28" s="336">
        <v>58</v>
      </c>
      <c r="F28" s="412" t="s">
        <v>1024</v>
      </c>
    </row>
    <row r="30" spans="2:6" ht="23" x14ac:dyDescent="0.25">
      <c r="B30" s="70" t="s">
        <v>1025</v>
      </c>
      <c r="C30" s="70">
        <v>2023</v>
      </c>
      <c r="D30" s="307" t="s">
        <v>854</v>
      </c>
      <c r="E30" s="70">
        <v>2022</v>
      </c>
      <c r="F30" s="425" t="s">
        <v>855</v>
      </c>
    </row>
    <row r="31" spans="2:6" ht="11.5" x14ac:dyDescent="0.25">
      <c r="B31" s="100" t="s">
        <v>1026</v>
      </c>
      <c r="C31" s="229">
        <v>0.98</v>
      </c>
      <c r="D31" s="373" t="s">
        <v>1011</v>
      </c>
      <c r="E31" s="230">
        <v>0.94</v>
      </c>
      <c r="F31" s="412" t="s">
        <v>1024</v>
      </c>
    </row>
    <row r="32" spans="2:6" ht="11.5" x14ac:dyDescent="0.25">
      <c r="B32" s="484"/>
      <c r="C32" s="484"/>
      <c r="D32" s="484"/>
      <c r="E32" s="484"/>
      <c r="F32" s="300"/>
    </row>
    <row r="33" spans="2:6" ht="11.5" x14ac:dyDescent="0.25">
      <c r="B33" s="582" t="s">
        <v>1027</v>
      </c>
      <c r="C33" s="582"/>
      <c r="D33" s="582"/>
      <c r="E33" s="582"/>
      <c r="F33" s="582"/>
    </row>
    <row r="34" spans="2:6" ht="11.5" x14ac:dyDescent="0.25">
      <c r="B34" s="482"/>
      <c r="C34" s="482"/>
      <c r="D34" s="482"/>
      <c r="E34" s="482"/>
      <c r="F34" s="482"/>
    </row>
    <row r="35" spans="2:6" ht="27" customHeight="1" x14ac:dyDescent="0.25">
      <c r="B35" s="70" t="s">
        <v>1028</v>
      </c>
      <c r="C35" s="70">
        <v>2023</v>
      </c>
      <c r="D35" s="307" t="s">
        <v>854</v>
      </c>
      <c r="E35" s="70">
        <v>2022</v>
      </c>
      <c r="F35" s="425" t="s">
        <v>855</v>
      </c>
    </row>
    <row r="36" spans="2:6" ht="11.5" x14ac:dyDescent="0.25">
      <c r="B36" s="103" t="s">
        <v>496</v>
      </c>
      <c r="C36" s="234">
        <v>16</v>
      </c>
      <c r="D36" s="373" t="s">
        <v>1029</v>
      </c>
      <c r="E36" s="233">
        <v>14</v>
      </c>
      <c r="F36" s="412" t="s">
        <v>1030</v>
      </c>
    </row>
    <row r="37" spans="2:6" ht="11.5" x14ac:dyDescent="0.25">
      <c r="B37" s="103" t="s">
        <v>1031</v>
      </c>
      <c r="C37" s="234">
        <v>12</v>
      </c>
      <c r="D37" s="370" t="s">
        <v>1029</v>
      </c>
      <c r="E37" s="233">
        <v>10</v>
      </c>
      <c r="F37" s="412" t="s">
        <v>1030</v>
      </c>
    </row>
    <row r="38" spans="2:6" ht="11.5" x14ac:dyDescent="0.25">
      <c r="B38" s="103" t="s">
        <v>1032</v>
      </c>
      <c r="C38" s="234">
        <v>12</v>
      </c>
      <c r="D38" s="370" t="s">
        <v>1029</v>
      </c>
      <c r="E38" s="233">
        <v>10</v>
      </c>
      <c r="F38" s="412" t="s">
        <v>1030</v>
      </c>
    </row>
    <row r="39" spans="2:6" ht="11.5" x14ac:dyDescent="0.25">
      <c r="B39" s="103" t="s">
        <v>1033</v>
      </c>
      <c r="C39" s="234">
        <v>5</v>
      </c>
      <c r="D39" s="370" t="s">
        <v>1029</v>
      </c>
      <c r="E39" s="233">
        <v>4</v>
      </c>
      <c r="F39" s="412" t="s">
        <v>1030</v>
      </c>
    </row>
    <row r="40" spans="2:6" ht="11.5" x14ac:dyDescent="0.25">
      <c r="B40" s="100" t="s">
        <v>1034</v>
      </c>
      <c r="C40" s="236">
        <v>10</v>
      </c>
      <c r="D40" s="370" t="s">
        <v>1029</v>
      </c>
      <c r="E40" s="233">
        <v>10</v>
      </c>
      <c r="F40" s="412" t="s">
        <v>1030</v>
      </c>
    </row>
    <row r="41" spans="2:6" ht="16.149999999999999" customHeight="1" x14ac:dyDescent="0.25">
      <c r="B41" s="151" t="s">
        <v>1035</v>
      </c>
      <c r="C41" s="235">
        <v>11</v>
      </c>
      <c r="D41" s="370" t="s">
        <v>1029</v>
      </c>
      <c r="E41" s="233">
        <v>10</v>
      </c>
      <c r="F41" s="412" t="s">
        <v>1030</v>
      </c>
    </row>
    <row r="42" spans="2:6" ht="11.5" x14ac:dyDescent="0.25">
      <c r="B42" s="151" t="s">
        <v>1036</v>
      </c>
      <c r="C42" s="235">
        <v>5</v>
      </c>
      <c r="D42" s="370" t="s">
        <v>1029</v>
      </c>
      <c r="E42" s="233">
        <v>4</v>
      </c>
      <c r="F42" s="412" t="s">
        <v>1030</v>
      </c>
    </row>
    <row r="43" spans="2:6" ht="11.5" x14ac:dyDescent="0.25">
      <c r="B43" s="151" t="s">
        <v>1037</v>
      </c>
      <c r="C43" s="235">
        <v>9</v>
      </c>
      <c r="D43" s="370" t="s">
        <v>1029</v>
      </c>
      <c r="E43" s="233">
        <v>8</v>
      </c>
      <c r="F43" s="412" t="s">
        <v>1030</v>
      </c>
    </row>
    <row r="44" spans="2:6" ht="11.5" x14ac:dyDescent="0.25">
      <c r="B44" s="151" t="s">
        <v>1038</v>
      </c>
      <c r="C44" s="235">
        <v>12</v>
      </c>
      <c r="D44" s="370" t="s">
        <v>1029</v>
      </c>
      <c r="E44" s="295">
        <v>8</v>
      </c>
      <c r="F44" s="412" t="s">
        <v>1030</v>
      </c>
    </row>
    <row r="45" spans="2:6" ht="11.5" x14ac:dyDescent="0.25"/>
    <row r="46" spans="2:6" ht="11.5" x14ac:dyDescent="0.25"/>
    <row r="47" spans="2:6" ht="11.5" x14ac:dyDescent="0.25"/>
    <row r="49" ht="11.5" x14ac:dyDescent="0.25"/>
    <row r="50" ht="11.5" x14ac:dyDescent="0.25"/>
    <row r="51" ht="11.5" x14ac:dyDescent="0.25"/>
  </sheetData>
  <mergeCells count="2">
    <mergeCell ref="B10:E10"/>
    <mergeCell ref="B33:F33"/>
  </mergeCells>
  <hyperlinks>
    <hyperlink ref="C8" r:id="rId1" xr:uid="{E1946C78-C8FC-4FB9-A848-E029C7B9FC71}"/>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84DC-0B3C-4AC9-A323-879FDBC2FF95}">
  <dimension ref="B7:G33"/>
  <sheetViews>
    <sheetView showGridLines="0" zoomScaleNormal="100" workbookViewId="0"/>
  </sheetViews>
  <sheetFormatPr defaultColWidth="8.7265625" defaultRowHeight="14.25" customHeight="1" x14ac:dyDescent="0.25"/>
  <cols>
    <col min="1" max="1" width="2.26953125" style="31" customWidth="1"/>
    <col min="2" max="2" width="63.7265625" style="31" customWidth="1"/>
    <col min="3" max="3" width="13.26953125" style="31" customWidth="1"/>
    <col min="4" max="4" width="15.54296875" style="31" customWidth="1"/>
    <col min="5" max="5" width="10" style="31" customWidth="1"/>
    <col min="6" max="6" width="14.54296875" style="31" customWidth="1"/>
    <col min="7" max="7" width="10.7265625" style="31" customWidth="1"/>
    <col min="8" max="16384" width="8.7265625" style="31"/>
  </cols>
  <sheetData>
    <row r="7" spans="2:7" ht="14.25" customHeight="1" x14ac:dyDescent="0.25">
      <c r="B7" s="281" t="s">
        <v>850</v>
      </c>
    </row>
    <row r="8" spans="2:7" ht="14.25" customHeight="1" x14ac:dyDescent="0.3">
      <c r="B8" s="391" t="s">
        <v>851</v>
      </c>
      <c r="C8" s="560" t="s">
        <v>30</v>
      </c>
      <c r="D8" s="560"/>
      <c r="E8" s="560"/>
      <c r="F8" s="399"/>
      <c r="G8" s="393"/>
    </row>
    <row r="9" spans="2:7" ht="14.25" customHeight="1" x14ac:dyDescent="0.3">
      <c r="B9" s="391" t="s">
        <v>913</v>
      </c>
      <c r="C9" s="560" t="s">
        <v>28</v>
      </c>
      <c r="D9" s="560"/>
      <c r="E9" s="560"/>
      <c r="F9" s="399"/>
      <c r="G9" s="393"/>
    </row>
    <row r="10" spans="2:7" ht="14.25" customHeight="1" x14ac:dyDescent="0.25">
      <c r="G10" s="300"/>
    </row>
    <row r="11" spans="2:7" ht="14.25" customHeight="1" x14ac:dyDescent="0.25">
      <c r="B11" s="559" t="s">
        <v>13</v>
      </c>
      <c r="C11" s="559"/>
      <c r="D11" s="559"/>
      <c r="E11" s="559"/>
      <c r="F11" s="559"/>
      <c r="G11" s="300"/>
    </row>
    <row r="13" spans="2:7" ht="23" x14ac:dyDescent="0.25">
      <c r="B13" s="70"/>
      <c r="C13" s="70" t="s">
        <v>833</v>
      </c>
      <c r="D13" s="70">
        <v>2023</v>
      </c>
      <c r="E13" s="307" t="s">
        <v>854</v>
      </c>
      <c r="F13" s="70">
        <v>2022</v>
      </c>
      <c r="G13" s="307" t="s">
        <v>855</v>
      </c>
    </row>
    <row r="14" spans="2:7" ht="11.5" x14ac:dyDescent="0.25">
      <c r="B14" s="103" t="s">
        <v>1039</v>
      </c>
      <c r="C14" s="103"/>
      <c r="D14" s="217">
        <v>3</v>
      </c>
      <c r="E14" s="222" t="s">
        <v>1040</v>
      </c>
      <c r="F14" s="237">
        <v>4</v>
      </c>
      <c r="G14" s="412" t="s">
        <v>974</v>
      </c>
    </row>
    <row r="15" spans="2:7" ht="11.5" x14ac:dyDescent="0.25">
      <c r="B15" s="103" t="s">
        <v>1041</v>
      </c>
      <c r="C15" s="103"/>
      <c r="D15" s="217">
        <v>8</v>
      </c>
      <c r="E15" s="222" t="s">
        <v>1040</v>
      </c>
      <c r="F15" s="237">
        <v>10</v>
      </c>
      <c r="G15" s="412" t="s">
        <v>974</v>
      </c>
    </row>
    <row r="16" spans="2:7" ht="23" x14ac:dyDescent="0.25">
      <c r="B16" s="100" t="s">
        <v>1042</v>
      </c>
      <c r="C16" s="100"/>
      <c r="D16" s="181">
        <v>11</v>
      </c>
      <c r="E16" s="222" t="s">
        <v>1040</v>
      </c>
      <c r="F16" s="239">
        <v>14</v>
      </c>
      <c r="G16" s="412" t="s">
        <v>974</v>
      </c>
    </row>
    <row r="17" spans="2:7" ht="23" x14ac:dyDescent="0.25">
      <c r="B17" s="151" t="s">
        <v>1043</v>
      </c>
      <c r="C17" s="238">
        <v>1</v>
      </c>
      <c r="D17" s="218">
        <v>21</v>
      </c>
      <c r="E17" s="162" t="s">
        <v>1040</v>
      </c>
      <c r="F17" s="238">
        <v>5</v>
      </c>
      <c r="G17" s="412" t="s">
        <v>974</v>
      </c>
    </row>
    <row r="19" spans="2:7" ht="11.5" x14ac:dyDescent="0.25"/>
    <row r="20" spans="2:7" ht="11.5" x14ac:dyDescent="0.25">
      <c r="B20" s="559" t="s">
        <v>1044</v>
      </c>
      <c r="C20" s="559"/>
      <c r="D20" s="559"/>
      <c r="E20" s="559"/>
      <c r="F20" s="559"/>
    </row>
    <row r="22" spans="2:7" ht="11.5" x14ac:dyDescent="0.25">
      <c r="B22" s="70"/>
      <c r="C22" s="70"/>
      <c r="D22" s="70">
        <v>2023</v>
      </c>
      <c r="E22" s="307" t="s">
        <v>775</v>
      </c>
      <c r="F22" s="70">
        <v>2022</v>
      </c>
    </row>
    <row r="23" spans="2:7" ht="11.5" x14ac:dyDescent="0.25">
      <c r="B23" s="100" t="s">
        <v>1045</v>
      </c>
      <c r="C23" s="238">
        <v>2</v>
      </c>
      <c r="D23" s="144">
        <v>0.95</v>
      </c>
      <c r="E23" s="373" t="s">
        <v>1046</v>
      </c>
      <c r="F23" s="240" t="s">
        <v>981</v>
      </c>
    </row>
    <row r="24" spans="2:7" ht="11.5" x14ac:dyDescent="0.25">
      <c r="B24" s="151" t="s">
        <v>1047</v>
      </c>
      <c r="C24" s="238">
        <v>2</v>
      </c>
      <c r="D24" s="157">
        <v>0.8</v>
      </c>
      <c r="E24" s="373" t="s">
        <v>1046</v>
      </c>
      <c r="F24" s="241" t="s">
        <v>981</v>
      </c>
    </row>
    <row r="26" spans="2:7" ht="11.5" x14ac:dyDescent="0.25">
      <c r="B26" s="552" t="s">
        <v>833</v>
      </c>
      <c r="C26" s="552"/>
      <c r="D26" s="552"/>
      <c r="E26" s="552"/>
      <c r="F26" s="552"/>
    </row>
    <row r="27" spans="2:7" ht="39" customHeight="1" x14ac:dyDescent="0.25">
      <c r="B27" s="583" t="s">
        <v>1048</v>
      </c>
      <c r="C27" s="568"/>
      <c r="D27" s="568"/>
      <c r="E27" s="568"/>
      <c r="F27" s="568"/>
    </row>
    <row r="28" spans="2:7" ht="39.75" customHeight="1" x14ac:dyDescent="0.25">
      <c r="B28" s="566" t="s">
        <v>1049</v>
      </c>
      <c r="C28" s="566"/>
      <c r="D28" s="566"/>
      <c r="E28" s="566"/>
      <c r="F28" s="566"/>
    </row>
    <row r="29" spans="2:7" ht="11.5" x14ac:dyDescent="0.25"/>
    <row r="30" spans="2:7" ht="11.5" x14ac:dyDescent="0.25"/>
    <row r="31" spans="2:7" ht="11.5" x14ac:dyDescent="0.25"/>
    <row r="33" ht="11.5" x14ac:dyDescent="0.25"/>
  </sheetData>
  <mergeCells count="7">
    <mergeCell ref="B27:F27"/>
    <mergeCell ref="B28:F28"/>
    <mergeCell ref="C8:E8"/>
    <mergeCell ref="C9:E9"/>
    <mergeCell ref="B11:F11"/>
    <mergeCell ref="B20:F20"/>
    <mergeCell ref="B26:F26"/>
  </mergeCells>
  <hyperlinks>
    <hyperlink ref="C8:E8" r:id="rId1" display="Old Mutual Limited Sustainability Report" xr:uid="{C67E2D2E-A244-4BAA-979D-823C83566178}"/>
    <hyperlink ref="C9:E9" r:id="rId2" display="Old Mutual Limited Integrated Report " xr:uid="{BD768EFD-B391-4BFD-9AD3-7E254B40D54C}"/>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4DBA0-5D96-4117-907D-FEDC8C5C49F6}">
  <dimension ref="B7:R26"/>
  <sheetViews>
    <sheetView showGridLines="0" zoomScaleNormal="100" workbookViewId="0">
      <selection activeCell="F14" sqref="F14"/>
    </sheetView>
  </sheetViews>
  <sheetFormatPr defaultColWidth="8.7265625" defaultRowHeight="14.25" customHeight="1" x14ac:dyDescent="0.25"/>
  <cols>
    <col min="1" max="1" width="2.453125" style="31" customWidth="1"/>
    <col min="2" max="2" width="56.54296875" style="31" customWidth="1"/>
    <col min="3" max="3" width="13.26953125" style="31" customWidth="1"/>
    <col min="4" max="4" width="14.54296875" style="31" customWidth="1"/>
    <col min="5" max="5" width="27.7265625" style="31" customWidth="1"/>
    <col min="6" max="6" width="14.54296875" style="31" customWidth="1"/>
    <col min="7" max="7" width="14.453125" style="31" bestFit="1" customWidth="1"/>
    <col min="8" max="16384" width="8.7265625" style="31"/>
  </cols>
  <sheetData>
    <row r="7" spans="2:8" ht="14.25" customHeight="1" x14ac:dyDescent="0.25">
      <c r="B7" s="281" t="s">
        <v>850</v>
      </c>
    </row>
    <row r="8" spans="2:8" ht="14.25" customHeight="1" x14ac:dyDescent="0.3">
      <c r="B8" s="391" t="s">
        <v>851</v>
      </c>
      <c r="C8" s="560" t="s">
        <v>30</v>
      </c>
      <c r="D8" s="560"/>
      <c r="E8" s="560"/>
      <c r="F8" s="393"/>
      <c r="G8" s="393"/>
    </row>
    <row r="9" spans="2:8" ht="14.25" customHeight="1" x14ac:dyDescent="0.3">
      <c r="B9" s="281"/>
      <c r="C9" s="392"/>
      <c r="D9" s="392"/>
      <c r="E9" s="392"/>
    </row>
    <row r="10" spans="2:8" ht="11.5" x14ac:dyDescent="0.25">
      <c r="B10" s="70" t="s">
        <v>1050</v>
      </c>
      <c r="C10" s="307" t="s">
        <v>833</v>
      </c>
      <c r="D10" s="70">
        <v>2023</v>
      </c>
      <c r="E10" s="307" t="s">
        <v>854</v>
      </c>
      <c r="F10" s="70">
        <v>2022</v>
      </c>
      <c r="G10" s="425" t="s">
        <v>855</v>
      </c>
      <c r="H10" s="281"/>
    </row>
    <row r="11" spans="2:8" ht="56.25" customHeight="1" x14ac:dyDescent="0.25">
      <c r="B11" s="221" t="s">
        <v>1051</v>
      </c>
      <c r="C11" s="237">
        <v>1</v>
      </c>
      <c r="D11" s="104">
        <v>1131</v>
      </c>
      <c r="E11" s="499" t="s">
        <v>965</v>
      </c>
      <c r="F11" s="222">
        <v>750</v>
      </c>
      <c r="G11" s="428" t="s">
        <v>1052</v>
      </c>
    </row>
    <row r="12" spans="2:8" ht="11.5" x14ac:dyDescent="0.25">
      <c r="B12" s="221" t="s">
        <v>1053</v>
      </c>
      <c r="C12" s="237"/>
      <c r="D12" s="104">
        <v>146</v>
      </c>
      <c r="E12" s="222" t="s">
        <v>1040</v>
      </c>
      <c r="F12" s="222">
        <v>60</v>
      </c>
      <c r="G12" s="412" t="s">
        <v>974</v>
      </c>
    </row>
    <row r="13" spans="2:8" ht="11.5" x14ac:dyDescent="0.25">
      <c r="B13" s="221" t="s">
        <v>1054</v>
      </c>
      <c r="C13" s="237"/>
      <c r="D13" s="104">
        <v>42</v>
      </c>
      <c r="E13" s="222" t="s">
        <v>1040</v>
      </c>
      <c r="F13" s="222">
        <v>19</v>
      </c>
      <c r="G13" s="412" t="s">
        <v>974</v>
      </c>
    </row>
    <row r="14" spans="2:8" ht="11.5" x14ac:dyDescent="0.25">
      <c r="B14" s="221" t="s">
        <v>1055</v>
      </c>
      <c r="C14" s="237"/>
      <c r="D14" s="104">
        <v>249</v>
      </c>
      <c r="E14" s="222" t="s">
        <v>1040</v>
      </c>
      <c r="F14" s="222">
        <v>108</v>
      </c>
      <c r="G14" s="412" t="s">
        <v>974</v>
      </c>
    </row>
    <row r="15" spans="2:8" ht="23" x14ac:dyDescent="0.25">
      <c r="B15" s="224" t="s">
        <v>1056</v>
      </c>
      <c r="C15" s="239"/>
      <c r="D15" s="101">
        <v>28</v>
      </c>
      <c r="E15" s="222" t="s">
        <v>1040</v>
      </c>
      <c r="F15" s="222">
        <v>26</v>
      </c>
      <c r="G15" s="412" t="s">
        <v>974</v>
      </c>
    </row>
    <row r="16" spans="2:8" ht="23" x14ac:dyDescent="0.25">
      <c r="B16" s="223" t="s">
        <v>1057</v>
      </c>
      <c r="C16" s="369"/>
      <c r="D16" s="163">
        <v>217</v>
      </c>
      <c r="E16" s="222" t="s">
        <v>1040</v>
      </c>
      <c r="F16" s="222">
        <v>258</v>
      </c>
      <c r="G16" s="412" t="s">
        <v>974</v>
      </c>
    </row>
    <row r="17" spans="2:18" ht="32.25" customHeight="1" x14ac:dyDescent="0.25">
      <c r="B17" s="223" t="s">
        <v>1058</v>
      </c>
      <c r="C17" s="237">
        <v>2</v>
      </c>
      <c r="D17" s="163">
        <v>10956</v>
      </c>
      <c r="E17" s="584" t="s">
        <v>965</v>
      </c>
      <c r="F17" s="222">
        <v>7260</v>
      </c>
      <c r="G17" s="587" t="s">
        <v>1052</v>
      </c>
      <c r="H17" s="29"/>
    </row>
    <row r="18" spans="2:18" ht="24" customHeight="1" x14ac:dyDescent="0.25">
      <c r="B18" s="223" t="s">
        <v>1059</v>
      </c>
      <c r="C18" s="237">
        <v>1</v>
      </c>
      <c r="D18" s="163">
        <v>20275</v>
      </c>
      <c r="E18" s="585"/>
      <c r="F18" s="222">
        <v>14718</v>
      </c>
      <c r="G18" s="588"/>
      <c r="H18" s="29"/>
    </row>
    <row r="19" spans="2:18" ht="23" x14ac:dyDescent="0.25">
      <c r="B19" s="223" t="s">
        <v>1060</v>
      </c>
      <c r="C19" s="239">
        <v>3</v>
      </c>
      <c r="D19" s="163">
        <v>1</v>
      </c>
      <c r="E19" s="388" t="s">
        <v>1040</v>
      </c>
      <c r="F19" s="162">
        <v>0</v>
      </c>
      <c r="G19" s="412" t="s">
        <v>974</v>
      </c>
      <c r="H19" s="586"/>
      <c r="I19" s="586"/>
      <c r="J19" s="586"/>
      <c r="K19" s="586"/>
      <c r="L19" s="586"/>
      <c r="M19" s="586"/>
      <c r="N19" s="586"/>
      <c r="O19" s="586"/>
      <c r="P19" s="586"/>
      <c r="Q19" s="586"/>
      <c r="R19" s="586"/>
    </row>
    <row r="20" spans="2:18" ht="14.25" customHeight="1" x14ac:dyDescent="0.25">
      <c r="B20" s="474"/>
    </row>
    <row r="21" spans="2:18" ht="11.5" x14ac:dyDescent="0.25">
      <c r="B21" s="552" t="s">
        <v>833</v>
      </c>
      <c r="C21" s="552"/>
      <c r="D21" s="552"/>
      <c r="E21" s="552"/>
      <c r="F21" s="552"/>
      <c r="G21" s="453"/>
      <c r="J21" s="294"/>
    </row>
    <row r="22" spans="2:18" ht="15.75" customHeight="1" x14ac:dyDescent="0.25">
      <c r="B22" s="566" t="s">
        <v>1061</v>
      </c>
      <c r="C22" s="566"/>
      <c r="D22" s="566"/>
      <c r="E22" s="566"/>
      <c r="F22" s="566"/>
      <c r="G22" s="566"/>
      <c r="H22" s="486"/>
    </row>
    <row r="23" spans="2:18" ht="15.75" customHeight="1" x14ac:dyDescent="0.25">
      <c r="B23" s="566" t="s">
        <v>1062</v>
      </c>
      <c r="C23" s="566"/>
      <c r="D23" s="566"/>
      <c r="E23" s="566"/>
      <c r="F23" s="566"/>
      <c r="G23" s="566"/>
    </row>
    <row r="24" spans="2:18" ht="11.5" x14ac:dyDescent="0.25">
      <c r="B24" s="566" t="s">
        <v>1063</v>
      </c>
      <c r="C24" s="566"/>
      <c r="D24" s="566"/>
      <c r="E24" s="566"/>
      <c r="F24" s="566"/>
      <c r="G24" s="566"/>
    </row>
    <row r="25" spans="2:18" ht="11.5" x14ac:dyDescent="0.25">
      <c r="B25" s="302"/>
      <c r="C25" s="302"/>
      <c r="D25" s="302"/>
      <c r="E25" s="302"/>
      <c r="F25" s="302"/>
      <c r="G25" s="302"/>
    </row>
    <row r="26" spans="2:18" ht="11.5" x14ac:dyDescent="0.25"/>
  </sheetData>
  <mergeCells count="8">
    <mergeCell ref="C8:E8"/>
    <mergeCell ref="E17:E18"/>
    <mergeCell ref="B22:G22"/>
    <mergeCell ref="B24:G24"/>
    <mergeCell ref="H19:R19"/>
    <mergeCell ref="B23:G23"/>
    <mergeCell ref="G17:G18"/>
    <mergeCell ref="B21:F21"/>
  </mergeCells>
  <hyperlinks>
    <hyperlink ref="C8:E8" r:id="rId1" display="Old Mutual Limited Sustainability Report" xr:uid="{235ACFD2-66CD-485A-9469-8F343B2DE70C}"/>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0AD6B-1AAD-49F6-A2DA-A40DADB5A492}">
  <dimension ref="B6:G20"/>
  <sheetViews>
    <sheetView showGridLines="0" zoomScaleNormal="100" workbookViewId="0"/>
  </sheetViews>
  <sheetFormatPr defaultColWidth="8.7265625" defaultRowHeight="14.25" customHeight="1" x14ac:dyDescent="0.25"/>
  <cols>
    <col min="1" max="1" width="3" style="31" customWidth="1"/>
    <col min="2" max="2" width="44.453125" style="31" customWidth="1"/>
    <col min="3" max="3" width="11.7265625" style="31" customWidth="1"/>
    <col min="4" max="4" width="14.54296875" style="31" customWidth="1"/>
    <col min="5" max="5" width="8.26953125" style="31" customWidth="1"/>
    <col min="6" max="6" width="10.453125" style="31" customWidth="1"/>
    <col min="7" max="16384" width="8.7265625" style="31"/>
  </cols>
  <sheetData>
    <row r="6" spans="2:7" ht="14.25" customHeight="1" x14ac:dyDescent="0.25">
      <c r="B6" s="281" t="s">
        <v>850</v>
      </c>
    </row>
    <row r="7" spans="2:7" ht="14.25" customHeight="1" x14ac:dyDescent="0.3">
      <c r="B7" s="391" t="s">
        <v>851</v>
      </c>
      <c r="C7" s="560" t="s">
        <v>30</v>
      </c>
      <c r="D7" s="560"/>
      <c r="E7" s="560"/>
      <c r="F7" s="393"/>
      <c r="G7" s="393"/>
    </row>
    <row r="8" spans="2:7" ht="14.25" customHeight="1" x14ac:dyDescent="0.25">
      <c r="G8" s="300"/>
    </row>
    <row r="9" spans="2:7" ht="14.25" customHeight="1" x14ac:dyDescent="0.25">
      <c r="B9" s="559" t="s">
        <v>1064</v>
      </c>
      <c r="C9" s="559"/>
      <c r="D9" s="559"/>
      <c r="E9" s="559"/>
      <c r="F9" s="559"/>
      <c r="G9" s="300"/>
    </row>
    <row r="11" spans="2:7" ht="23" x14ac:dyDescent="0.25">
      <c r="B11" s="70" t="s">
        <v>1065</v>
      </c>
      <c r="C11" s="70" t="s">
        <v>833</v>
      </c>
      <c r="D11" s="70">
        <v>2023</v>
      </c>
      <c r="E11" s="307" t="s">
        <v>854</v>
      </c>
      <c r="F11" s="70">
        <v>2022</v>
      </c>
      <c r="G11" s="307" t="s">
        <v>855</v>
      </c>
    </row>
    <row r="12" spans="2:7" ht="11.5" x14ac:dyDescent="0.25">
      <c r="B12" s="103" t="s">
        <v>1066</v>
      </c>
      <c r="C12" s="103"/>
      <c r="D12" s="149">
        <v>0.04</v>
      </c>
      <c r="E12" s="222" t="s">
        <v>1040</v>
      </c>
      <c r="F12" s="243">
        <v>0.03</v>
      </c>
      <c r="G12" s="412" t="s">
        <v>974</v>
      </c>
    </row>
    <row r="13" spans="2:7" ht="11.5" x14ac:dyDescent="0.25">
      <c r="B13" s="100" t="s">
        <v>1067</v>
      </c>
      <c r="C13" s="306">
        <v>1</v>
      </c>
      <c r="D13" s="144">
        <v>1.38</v>
      </c>
      <c r="E13" s="222" t="s">
        <v>1040</v>
      </c>
      <c r="F13" s="242">
        <v>0.52</v>
      </c>
      <c r="G13" s="412" t="s">
        <v>974</v>
      </c>
    </row>
    <row r="14" spans="2:7" ht="23" x14ac:dyDescent="0.25">
      <c r="B14" s="151" t="s">
        <v>1068</v>
      </c>
      <c r="C14" s="151"/>
      <c r="D14" s="157">
        <v>0.43</v>
      </c>
      <c r="E14" s="162" t="s">
        <v>1040</v>
      </c>
      <c r="F14" s="244">
        <v>0.72</v>
      </c>
      <c r="G14" s="412" t="s">
        <v>974</v>
      </c>
    </row>
    <row r="15" spans="2:7" ht="11.5" x14ac:dyDescent="0.25"/>
    <row r="16" spans="2:7" ht="14.25" customHeight="1" x14ac:dyDescent="0.25">
      <c r="B16" s="552" t="s">
        <v>833</v>
      </c>
      <c r="C16" s="552"/>
      <c r="D16" s="552"/>
      <c r="E16" s="552"/>
      <c r="F16" s="552"/>
      <c r="G16" s="453"/>
    </row>
    <row r="17" spans="2:7" ht="53.25" customHeight="1" x14ac:dyDescent="0.25">
      <c r="B17" s="557" t="s">
        <v>1069</v>
      </c>
      <c r="C17" s="557"/>
      <c r="D17" s="557"/>
      <c r="E17" s="557"/>
      <c r="F17" s="557"/>
      <c r="G17" s="557"/>
    </row>
    <row r="18" spans="2:7" ht="53.25" customHeight="1" x14ac:dyDescent="0.25">
      <c r="B18" s="485"/>
      <c r="C18" s="485"/>
      <c r="D18" s="485"/>
      <c r="E18" s="485"/>
      <c r="F18" s="485"/>
      <c r="G18" s="485"/>
    </row>
    <row r="19" spans="2:7" ht="53.25" customHeight="1" x14ac:dyDescent="0.25">
      <c r="B19" s="485"/>
      <c r="C19" s="485"/>
      <c r="D19" s="485"/>
      <c r="E19" s="485"/>
      <c r="F19" s="485"/>
      <c r="G19" s="485"/>
    </row>
    <row r="20" spans="2:7" ht="11.5" x14ac:dyDescent="0.25"/>
  </sheetData>
  <mergeCells count="4">
    <mergeCell ref="B9:F9"/>
    <mergeCell ref="B16:F16"/>
    <mergeCell ref="C7:E7"/>
    <mergeCell ref="B17:G17"/>
  </mergeCells>
  <hyperlinks>
    <hyperlink ref="C7:E7" r:id="rId1" display="Old Mutual Limited Sustainability Report" xr:uid="{3BFE6BBF-3EDF-49B4-B2E3-547C5B9A96C3}"/>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6975-519B-459D-AAE0-2033D5EB3FB8}">
  <dimension ref="B7:I53"/>
  <sheetViews>
    <sheetView showGridLines="0" zoomScaleNormal="100" workbookViewId="0">
      <selection activeCell="B26" sqref="B26"/>
    </sheetView>
  </sheetViews>
  <sheetFormatPr defaultColWidth="8.7265625" defaultRowHeight="14.25" customHeight="1" x14ac:dyDescent="0.25"/>
  <cols>
    <col min="1" max="1" width="3.453125" style="31" customWidth="1"/>
    <col min="2" max="2" width="74.453125" style="31" bestFit="1" customWidth="1"/>
    <col min="3" max="3" width="9.7265625" style="31" customWidth="1"/>
    <col min="4" max="4" width="25.54296875" style="31" customWidth="1"/>
    <col min="5" max="5" width="31.453125" style="31" customWidth="1"/>
    <col min="6" max="6" width="21.7265625" style="31" customWidth="1"/>
    <col min="7" max="7" width="24.54296875" style="31" customWidth="1"/>
    <col min="8" max="8" width="19.54296875" style="31" customWidth="1"/>
    <col min="9" max="9" width="14" style="31" customWidth="1"/>
    <col min="10" max="16384" width="8.7265625" style="31"/>
  </cols>
  <sheetData>
    <row r="7" spans="2:8" ht="14.25" customHeight="1" x14ac:dyDescent="0.25">
      <c r="B7" s="281" t="s">
        <v>850</v>
      </c>
    </row>
    <row r="8" spans="2:8" ht="14.25" customHeight="1" x14ac:dyDescent="0.3">
      <c r="B8" s="391" t="s">
        <v>851</v>
      </c>
      <c r="C8" s="560" t="s">
        <v>30</v>
      </c>
      <c r="D8" s="560"/>
      <c r="E8" s="560"/>
      <c r="F8" s="393"/>
      <c r="G8" s="393"/>
    </row>
    <row r="9" spans="2:8" ht="14.25" customHeight="1" x14ac:dyDescent="0.3">
      <c r="B9" s="391" t="s">
        <v>913</v>
      </c>
      <c r="C9" s="560" t="s">
        <v>28</v>
      </c>
      <c r="D9" s="560"/>
      <c r="E9" s="560"/>
      <c r="F9" s="393"/>
      <c r="G9" s="393"/>
    </row>
    <row r="11" spans="2:8" ht="11.5" x14ac:dyDescent="0.25">
      <c r="B11" s="70" t="s">
        <v>1070</v>
      </c>
      <c r="C11" s="70" t="s">
        <v>833</v>
      </c>
      <c r="D11" s="70">
        <v>2023</v>
      </c>
      <c r="E11" s="307" t="s">
        <v>854</v>
      </c>
      <c r="F11" s="70">
        <v>2022</v>
      </c>
      <c r="G11" s="307" t="s">
        <v>855</v>
      </c>
    </row>
    <row r="12" spans="2:8" ht="51" customHeight="1" x14ac:dyDescent="0.25">
      <c r="B12" s="103" t="s">
        <v>1071</v>
      </c>
      <c r="C12" s="103"/>
      <c r="D12" s="375">
        <v>3.5000000000000001E-3</v>
      </c>
      <c r="E12" s="376" t="s">
        <v>965</v>
      </c>
      <c r="F12" s="589" t="s">
        <v>966</v>
      </c>
      <c r="G12" s="589"/>
    </row>
    <row r="13" spans="2:8" ht="11.5" x14ac:dyDescent="0.25">
      <c r="B13" s="103" t="s">
        <v>1072</v>
      </c>
      <c r="C13" s="100"/>
      <c r="D13" s="144">
        <v>0.7</v>
      </c>
      <c r="E13" s="373" t="s">
        <v>1073</v>
      </c>
      <c r="F13" s="241">
        <v>0.67</v>
      </c>
      <c r="G13" s="412" t="s">
        <v>1074</v>
      </c>
    </row>
    <row r="14" spans="2:8" ht="11.5" x14ac:dyDescent="0.25">
      <c r="B14" s="100" t="s">
        <v>1075</v>
      </c>
      <c r="C14" s="151"/>
      <c r="D14" s="279">
        <v>1408450</v>
      </c>
      <c r="E14" s="373" t="s">
        <v>1076</v>
      </c>
      <c r="F14" s="115">
        <v>1156866</v>
      </c>
      <c r="G14" s="412" t="s">
        <v>1077</v>
      </c>
    </row>
    <row r="15" spans="2:8" ht="46" x14ac:dyDescent="0.35">
      <c r="B15" s="255" t="s">
        <v>1078</v>
      </c>
      <c r="C15" s="255"/>
      <c r="D15" s="258">
        <v>106200000000</v>
      </c>
      <c r="E15" s="373" t="s">
        <v>1079</v>
      </c>
      <c r="F15" s="337">
        <v>100800000000</v>
      </c>
      <c r="G15" s="455" t="s">
        <v>1080</v>
      </c>
      <c r="H15"/>
    </row>
    <row r="16" spans="2:8" ht="11.5" x14ac:dyDescent="0.25">
      <c r="B16" s="255" t="s">
        <v>1081</v>
      </c>
      <c r="C16" s="255"/>
      <c r="D16" s="163">
        <v>12500000</v>
      </c>
      <c r="E16" s="373" t="s">
        <v>1079</v>
      </c>
      <c r="F16" s="115">
        <v>11885444</v>
      </c>
      <c r="G16" s="412" t="s">
        <v>1082</v>
      </c>
    </row>
    <row r="17" spans="2:9" ht="11.5" x14ac:dyDescent="0.25">
      <c r="B17" s="18"/>
      <c r="C17" s="18"/>
      <c r="D17" s="18"/>
      <c r="E17" s="18"/>
      <c r="F17" s="18"/>
    </row>
    <row r="18" spans="2:9" ht="11.5" x14ac:dyDescent="0.25">
      <c r="B18" s="70" t="s">
        <v>1083</v>
      </c>
      <c r="C18" s="70"/>
      <c r="D18" s="70">
        <v>2023</v>
      </c>
      <c r="E18" s="307" t="s">
        <v>854</v>
      </c>
      <c r="F18" s="70">
        <v>2022</v>
      </c>
      <c r="G18" s="307" t="s">
        <v>855</v>
      </c>
    </row>
    <row r="19" spans="2:9" ht="11.5" x14ac:dyDescent="0.25">
      <c r="B19" s="103" t="s">
        <v>1084</v>
      </c>
      <c r="C19" s="103"/>
      <c r="D19" s="104">
        <v>3120215</v>
      </c>
      <c r="E19" s="373" t="s">
        <v>1085</v>
      </c>
      <c r="F19" s="257">
        <v>3003383</v>
      </c>
      <c r="G19" s="402" t="s">
        <v>1086</v>
      </c>
    </row>
    <row r="20" spans="2:9" ht="14.5" x14ac:dyDescent="0.35">
      <c r="B20" s="103" t="s">
        <v>1078</v>
      </c>
      <c r="C20" s="103"/>
      <c r="D20" s="173">
        <v>7511171000</v>
      </c>
      <c r="E20" s="373" t="s">
        <v>1085</v>
      </c>
      <c r="F20" s="165">
        <v>6875619000</v>
      </c>
      <c r="G20" s="402" t="s">
        <v>1086</v>
      </c>
      <c r="H20"/>
      <c r="I20" s="327"/>
    </row>
    <row r="21" spans="2:9" ht="16.5" customHeight="1" x14ac:dyDescent="0.25">
      <c r="B21" s="100" t="s">
        <v>1087</v>
      </c>
      <c r="C21" s="100"/>
      <c r="D21" s="258">
        <v>16371000000</v>
      </c>
      <c r="E21" s="373" t="s">
        <v>1085</v>
      </c>
      <c r="F21" s="259">
        <v>15500000000</v>
      </c>
      <c r="G21" s="402" t="s">
        <v>1086</v>
      </c>
    </row>
    <row r="22" spans="2:9" ht="11.5" x14ac:dyDescent="0.25">
      <c r="B22" s="18"/>
      <c r="C22" s="18"/>
      <c r="D22" s="18"/>
      <c r="E22" s="18"/>
      <c r="F22" s="18"/>
    </row>
    <row r="23" spans="2:9" ht="11.5" x14ac:dyDescent="0.25">
      <c r="B23" s="70" t="s">
        <v>1088</v>
      </c>
      <c r="C23" s="70"/>
      <c r="D23" s="70">
        <v>2023</v>
      </c>
      <c r="E23" s="307" t="s">
        <v>854</v>
      </c>
      <c r="F23" s="70">
        <v>2022</v>
      </c>
      <c r="G23" s="307" t="s">
        <v>855</v>
      </c>
    </row>
    <row r="24" spans="2:9" ht="11.5" x14ac:dyDescent="0.25">
      <c r="B24" s="103" t="s">
        <v>1084</v>
      </c>
      <c r="C24" s="103"/>
      <c r="D24" s="104">
        <v>1752825</v>
      </c>
      <c r="E24" s="373" t="s">
        <v>1085</v>
      </c>
      <c r="F24" s="98">
        <v>1761617</v>
      </c>
      <c r="G24" s="402" t="s">
        <v>1086</v>
      </c>
    </row>
    <row r="25" spans="2:9" ht="11.5" x14ac:dyDescent="0.25">
      <c r="B25" s="103" t="s">
        <v>1078</v>
      </c>
      <c r="C25" s="103"/>
      <c r="D25" s="454">
        <v>37180490000</v>
      </c>
      <c r="E25" s="373" t="s">
        <v>1085</v>
      </c>
      <c r="F25" s="261">
        <v>41490353000</v>
      </c>
      <c r="G25" s="402" t="s">
        <v>1086</v>
      </c>
    </row>
    <row r="26" spans="2:9" ht="11.5" x14ac:dyDescent="0.25">
      <c r="B26" s="103" t="s">
        <v>1089</v>
      </c>
      <c r="C26" s="103"/>
      <c r="D26" s="104">
        <v>6751</v>
      </c>
      <c r="E26" s="373" t="s">
        <v>1085</v>
      </c>
      <c r="F26" s="98">
        <v>2401</v>
      </c>
      <c r="G26" s="402" t="s">
        <v>1086</v>
      </c>
    </row>
    <row r="27" spans="2:9" ht="11.5" x14ac:dyDescent="0.25">
      <c r="B27" s="103" t="s">
        <v>1090</v>
      </c>
      <c r="C27" s="103"/>
      <c r="D27" s="104">
        <v>2716</v>
      </c>
      <c r="E27" s="373" t="s">
        <v>1085</v>
      </c>
      <c r="F27" s="98">
        <v>1950</v>
      </c>
      <c r="G27" s="402" t="s">
        <v>1086</v>
      </c>
    </row>
    <row r="28" spans="2:9" ht="11.5" x14ac:dyDescent="0.25">
      <c r="B28" s="100" t="s">
        <v>1091</v>
      </c>
      <c r="C28" s="100"/>
      <c r="D28" s="185">
        <v>1800000000</v>
      </c>
      <c r="E28" s="373" t="s">
        <v>1085</v>
      </c>
      <c r="F28" s="168">
        <v>94700000</v>
      </c>
      <c r="G28" s="402" t="s">
        <v>1086</v>
      </c>
    </row>
    <row r="29" spans="2:9" ht="11.5" x14ac:dyDescent="0.25">
      <c r="B29" s="151" t="s">
        <v>1092</v>
      </c>
      <c r="C29" s="151"/>
      <c r="D29" s="163">
        <v>1271</v>
      </c>
      <c r="E29" s="373" t="s">
        <v>1085</v>
      </c>
      <c r="F29" s="111">
        <v>600</v>
      </c>
      <c r="G29" s="402" t="s">
        <v>1086</v>
      </c>
    </row>
    <row r="30" spans="2:9" ht="11.5" x14ac:dyDescent="0.25">
      <c r="B30" s="151" t="s">
        <v>1093</v>
      </c>
      <c r="C30" s="151"/>
      <c r="D30" s="192">
        <v>6200000</v>
      </c>
      <c r="E30" s="373" t="s">
        <v>1085</v>
      </c>
      <c r="F30" s="260">
        <v>9600000</v>
      </c>
      <c r="G30" s="402" t="s">
        <v>1086</v>
      </c>
    </row>
    <row r="31" spans="2:9" ht="11.5" x14ac:dyDescent="0.25">
      <c r="B31" s="18"/>
      <c r="C31" s="18"/>
      <c r="D31" s="18"/>
      <c r="E31" s="18"/>
      <c r="F31" s="18"/>
    </row>
    <row r="32" spans="2:9" ht="11.5" x14ac:dyDescent="0.25">
      <c r="B32" s="70" t="s">
        <v>1094</v>
      </c>
      <c r="C32" s="70"/>
      <c r="D32" s="70">
        <v>2023</v>
      </c>
      <c r="E32" s="307" t="s">
        <v>854</v>
      </c>
      <c r="F32" s="70">
        <v>2022</v>
      </c>
      <c r="G32" s="307" t="s">
        <v>855</v>
      </c>
    </row>
    <row r="33" spans="2:8" ht="11.5" x14ac:dyDescent="0.25">
      <c r="B33" s="103" t="s">
        <v>1084</v>
      </c>
      <c r="C33" s="103"/>
      <c r="D33" s="104">
        <v>1683965</v>
      </c>
      <c r="E33" s="373" t="s">
        <v>1085</v>
      </c>
      <c r="F33" s="318">
        <v>1707066</v>
      </c>
      <c r="G33" s="402" t="s">
        <v>1086</v>
      </c>
    </row>
    <row r="34" spans="2:8" ht="11.5" x14ac:dyDescent="0.25">
      <c r="B34" s="100" t="s">
        <v>1078</v>
      </c>
      <c r="C34" s="100"/>
      <c r="D34" s="185">
        <v>48182341000</v>
      </c>
      <c r="E34" s="373" t="s">
        <v>1085</v>
      </c>
      <c r="F34" s="168">
        <v>43684045000</v>
      </c>
      <c r="G34" s="402" t="s">
        <v>1086</v>
      </c>
    </row>
    <row r="35" spans="2:8" ht="11.5" x14ac:dyDescent="0.25">
      <c r="B35" s="18"/>
      <c r="C35" s="18"/>
      <c r="D35" s="18"/>
      <c r="E35" s="18"/>
      <c r="F35" s="18"/>
    </row>
    <row r="36" spans="2:8" ht="11.5" x14ac:dyDescent="0.25">
      <c r="B36" s="70" t="s">
        <v>1095</v>
      </c>
      <c r="C36" s="70"/>
      <c r="D36" s="70">
        <v>2023</v>
      </c>
      <c r="E36" s="307" t="s">
        <v>854</v>
      </c>
      <c r="F36" s="70">
        <v>2022</v>
      </c>
      <c r="G36" s="307" t="s">
        <v>855</v>
      </c>
    </row>
    <row r="37" spans="2:8" ht="11.5" x14ac:dyDescent="0.25">
      <c r="B37" s="103" t="s">
        <v>1096</v>
      </c>
      <c r="C37" s="103"/>
      <c r="D37" s="104">
        <v>483913</v>
      </c>
      <c r="E37" s="373" t="s">
        <v>1085</v>
      </c>
      <c r="F37" s="98">
        <v>471877</v>
      </c>
      <c r="G37" s="402" t="s">
        <v>1086</v>
      </c>
    </row>
    <row r="38" spans="2:8" ht="11.5" x14ac:dyDescent="0.25">
      <c r="B38" s="100" t="s">
        <v>1097</v>
      </c>
      <c r="C38" s="100"/>
      <c r="D38" s="185">
        <v>7487900139</v>
      </c>
      <c r="E38" s="373" t="s">
        <v>1085</v>
      </c>
      <c r="F38" s="259">
        <v>5112407000</v>
      </c>
      <c r="G38" s="402" t="s">
        <v>1086</v>
      </c>
    </row>
    <row r="39" spans="2:8" ht="11.5" x14ac:dyDescent="0.25">
      <c r="B39" s="18"/>
      <c r="C39" s="18"/>
      <c r="D39" s="18"/>
      <c r="E39" s="18"/>
      <c r="F39" s="18"/>
    </row>
    <row r="40" spans="2:8" ht="12" x14ac:dyDescent="0.3">
      <c r="B40" s="70" t="s">
        <v>1098</v>
      </c>
      <c r="C40" s="70"/>
      <c r="D40" s="70">
        <v>2023</v>
      </c>
      <c r="E40" s="307" t="s">
        <v>854</v>
      </c>
      <c r="F40" s="70">
        <v>2022</v>
      </c>
      <c r="G40" s="307" t="s">
        <v>855</v>
      </c>
      <c r="H40" s="339"/>
    </row>
    <row r="41" spans="2:8" ht="12" x14ac:dyDescent="0.3">
      <c r="B41" s="100" t="s">
        <v>1099</v>
      </c>
      <c r="C41" s="100"/>
      <c r="D41" s="181">
        <v>388</v>
      </c>
      <c r="E41" s="373" t="s">
        <v>1085</v>
      </c>
      <c r="F41" s="105">
        <v>357</v>
      </c>
      <c r="G41" s="402" t="s">
        <v>1086</v>
      </c>
      <c r="H41" s="339"/>
    </row>
    <row r="42" spans="2:8" ht="11.5" x14ac:dyDescent="0.25">
      <c r="B42" s="151" t="s">
        <v>1100</v>
      </c>
      <c r="C42" s="344">
        <v>1</v>
      </c>
      <c r="D42" s="157">
        <v>0.75</v>
      </c>
      <c r="E42" s="373" t="s">
        <v>1085</v>
      </c>
      <c r="F42" s="155">
        <v>0.81</v>
      </c>
      <c r="G42" s="402" t="s">
        <v>1086</v>
      </c>
    </row>
    <row r="43" spans="2:8" ht="11.5" x14ac:dyDescent="0.25">
      <c r="B43" s="18"/>
      <c r="C43" s="18"/>
      <c r="D43" s="18"/>
      <c r="E43" s="18"/>
      <c r="F43" s="18"/>
    </row>
    <row r="44" spans="2:8" ht="11.5" x14ac:dyDescent="0.25">
      <c r="B44" s="70" t="s">
        <v>1101</v>
      </c>
      <c r="C44" s="70"/>
      <c r="D44" s="70">
        <v>2023</v>
      </c>
      <c r="E44" s="307" t="s">
        <v>854</v>
      </c>
      <c r="F44" s="70">
        <v>2022</v>
      </c>
      <c r="G44" s="307" t="s">
        <v>855</v>
      </c>
    </row>
    <row r="45" spans="2:8" ht="11.5" x14ac:dyDescent="0.25">
      <c r="B45" s="103" t="s">
        <v>1084</v>
      </c>
      <c r="C45" s="103"/>
      <c r="D45" s="104">
        <v>5851724</v>
      </c>
      <c r="E45" s="373" t="s">
        <v>1085</v>
      </c>
      <c r="F45" s="98">
        <v>5523630</v>
      </c>
      <c r="G45" s="402" t="s">
        <v>1086</v>
      </c>
    </row>
    <row r="46" spans="2:8" ht="11.5" x14ac:dyDescent="0.25">
      <c r="B46" s="100" t="s">
        <v>1097</v>
      </c>
      <c r="C46" s="100"/>
      <c r="D46" s="189">
        <v>6260881</v>
      </c>
      <c r="E46" s="373" t="s">
        <v>1085</v>
      </c>
      <c r="F46" s="259">
        <v>5570863</v>
      </c>
      <c r="G46" s="402" t="s">
        <v>1086</v>
      </c>
    </row>
    <row r="47" spans="2:8" ht="11.5" x14ac:dyDescent="0.25">
      <c r="B47" s="100" t="s">
        <v>1102</v>
      </c>
      <c r="C47" s="100"/>
      <c r="D47" s="189">
        <v>3020000000</v>
      </c>
      <c r="E47" s="373" t="s">
        <v>1085</v>
      </c>
      <c r="F47" s="259">
        <v>3497000000</v>
      </c>
      <c r="G47" s="402" t="s">
        <v>1086</v>
      </c>
    </row>
    <row r="48" spans="2:8" ht="11.5" x14ac:dyDescent="0.25">
      <c r="F48" s="18"/>
    </row>
    <row r="49" spans="2:8" ht="14.25" customHeight="1" x14ac:dyDescent="0.25">
      <c r="B49" s="567" t="s">
        <v>833</v>
      </c>
      <c r="C49" s="567"/>
      <c r="D49" s="567"/>
      <c r="E49" s="567"/>
      <c r="F49" s="567"/>
      <c r="G49" s="567"/>
    </row>
    <row r="50" spans="2:8" ht="36" customHeight="1" x14ac:dyDescent="0.3">
      <c r="B50" s="557" t="s">
        <v>1103</v>
      </c>
      <c r="C50" s="557"/>
      <c r="D50" s="557"/>
      <c r="E50" s="557"/>
      <c r="F50" s="557"/>
      <c r="G50" s="557"/>
      <c r="H50" s="339"/>
    </row>
    <row r="52" spans="2:8" ht="14.25" customHeight="1" x14ac:dyDescent="0.3">
      <c r="H52" s="339"/>
    </row>
    <row r="53" spans="2:8" ht="14.25" customHeight="1" x14ac:dyDescent="0.3">
      <c r="H53" s="339"/>
    </row>
  </sheetData>
  <mergeCells count="5">
    <mergeCell ref="C8:E8"/>
    <mergeCell ref="C9:E9"/>
    <mergeCell ref="F12:G12"/>
    <mergeCell ref="B49:G49"/>
    <mergeCell ref="B50:G50"/>
  </mergeCells>
  <hyperlinks>
    <hyperlink ref="C8:E8" r:id="rId1" display="Old Mutual Limited Sustainability Report" xr:uid="{0E8269AB-7064-48DA-BB9D-C0F48A2AA58F}"/>
    <hyperlink ref="C9:E9" r:id="rId2" display="Old Mutual Limited Integrated Report " xr:uid="{2579153A-DDB3-48DC-9402-8FED1844BE92}"/>
  </hyperlinks>
  <pageMargins left="0.7" right="0.7" top="0.75" bottom="0.75" header="0.3" footer="0.3"/>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6BAE9-DA93-421C-8D7F-007E2FEF0150}">
  <dimension ref="B7:I48"/>
  <sheetViews>
    <sheetView showGridLines="0" zoomScaleNormal="100" workbookViewId="0"/>
  </sheetViews>
  <sheetFormatPr defaultColWidth="8.7265625" defaultRowHeight="14.25" customHeight="1" x14ac:dyDescent="0.25"/>
  <cols>
    <col min="1" max="1" width="2.54296875" style="31" customWidth="1"/>
    <col min="2" max="2" width="52.54296875" style="31" customWidth="1"/>
    <col min="3" max="3" width="9.7265625" style="31" customWidth="1"/>
    <col min="4" max="4" width="20.54296875" style="31" customWidth="1"/>
    <col min="5" max="5" width="11.26953125" style="31" customWidth="1"/>
    <col min="6" max="6" width="21.453125" style="31" customWidth="1"/>
    <col min="7" max="7" width="13.26953125" style="31" customWidth="1"/>
    <col min="8" max="8" width="8.7265625" style="31"/>
    <col min="9" max="9" width="13.26953125" style="31" customWidth="1"/>
    <col min="10" max="16384" width="8.7265625" style="31"/>
  </cols>
  <sheetData>
    <row r="7" spans="2:7" ht="14.25" customHeight="1" x14ac:dyDescent="0.25">
      <c r="B7" s="396" t="s">
        <v>850</v>
      </c>
      <c r="C7" s="282"/>
      <c r="D7" s="282"/>
      <c r="E7" s="282"/>
    </row>
    <row r="8" spans="2:7" ht="14.25" customHeight="1" x14ac:dyDescent="0.3">
      <c r="B8" s="397" t="s">
        <v>851</v>
      </c>
      <c r="C8" s="560" t="s">
        <v>30</v>
      </c>
      <c r="D8" s="560"/>
      <c r="E8" s="560"/>
      <c r="F8" s="393"/>
      <c r="G8" s="393"/>
    </row>
    <row r="10" spans="2:7" ht="23" x14ac:dyDescent="0.25">
      <c r="B10" s="70" t="s">
        <v>1083</v>
      </c>
      <c r="C10" s="307" t="s">
        <v>833</v>
      </c>
      <c r="D10" s="70">
        <v>2023</v>
      </c>
      <c r="E10" s="307" t="s">
        <v>854</v>
      </c>
      <c r="F10" s="70">
        <v>2022</v>
      </c>
      <c r="G10" s="307" t="s">
        <v>855</v>
      </c>
    </row>
    <row r="11" spans="2:7" ht="15.65" customHeight="1" x14ac:dyDescent="0.25">
      <c r="B11" s="103" t="s">
        <v>1104</v>
      </c>
      <c r="C11" s="320"/>
      <c r="D11" s="263">
        <v>348</v>
      </c>
      <c r="E11" s="264" t="s">
        <v>1105</v>
      </c>
      <c r="F11" s="264">
        <v>348</v>
      </c>
      <c r="G11" s="427" t="s">
        <v>1106</v>
      </c>
    </row>
    <row r="12" spans="2:7" ht="11.5" x14ac:dyDescent="0.25">
      <c r="B12" s="100" t="s">
        <v>1107</v>
      </c>
      <c r="C12" s="100"/>
      <c r="D12" s="101">
        <v>4153</v>
      </c>
      <c r="E12" s="264" t="s">
        <v>1105</v>
      </c>
      <c r="F12" s="162">
        <v>4065</v>
      </c>
      <c r="G12" s="427" t="s">
        <v>1106</v>
      </c>
    </row>
    <row r="13" spans="2:7" ht="11.5" x14ac:dyDescent="0.25">
      <c r="B13" s="151" t="s">
        <v>1108</v>
      </c>
      <c r="C13" s="319"/>
      <c r="D13" s="256">
        <v>51820876</v>
      </c>
      <c r="E13" s="379" t="s">
        <v>1105</v>
      </c>
      <c r="F13" s="265">
        <v>43955426</v>
      </c>
      <c r="G13" s="427" t="s">
        <v>1106</v>
      </c>
    </row>
    <row r="14" spans="2:7" ht="11.5" x14ac:dyDescent="0.25">
      <c r="B14" s="262"/>
      <c r="C14" s="262"/>
      <c r="D14" s="262"/>
      <c r="E14" s="378"/>
      <c r="F14" s="18"/>
      <c r="G14" s="322"/>
    </row>
    <row r="15" spans="2:7" ht="23" x14ac:dyDescent="0.25">
      <c r="B15" s="70" t="s">
        <v>1088</v>
      </c>
      <c r="C15" s="70"/>
      <c r="D15" s="70">
        <v>2023</v>
      </c>
      <c r="E15" s="307" t="s">
        <v>854</v>
      </c>
      <c r="F15" s="70">
        <v>2022</v>
      </c>
      <c r="G15" s="307" t="s">
        <v>855</v>
      </c>
    </row>
    <row r="16" spans="2:7" ht="11.5" x14ac:dyDescent="0.25">
      <c r="B16" s="103" t="s">
        <v>1109</v>
      </c>
      <c r="C16" s="103"/>
      <c r="D16" s="104">
        <v>1296</v>
      </c>
      <c r="E16" s="379" t="s">
        <v>1105</v>
      </c>
      <c r="F16" s="222">
        <v>1224</v>
      </c>
      <c r="G16" s="427" t="s">
        <v>1106</v>
      </c>
    </row>
    <row r="17" spans="2:8" ht="11.5" x14ac:dyDescent="0.25">
      <c r="B17" s="100" t="s">
        <v>1108</v>
      </c>
      <c r="C17" s="319">
        <v>1</v>
      </c>
      <c r="D17" s="266">
        <v>274669</v>
      </c>
      <c r="E17" s="379" t="s">
        <v>1105</v>
      </c>
      <c r="F17" s="267">
        <v>1684595</v>
      </c>
      <c r="G17" s="427" t="s">
        <v>1106</v>
      </c>
    </row>
    <row r="18" spans="2:8" ht="11.5" x14ac:dyDescent="0.25">
      <c r="B18" s="18"/>
      <c r="C18" s="18"/>
      <c r="D18" s="18"/>
      <c r="E18" s="18"/>
      <c r="F18" s="18"/>
      <c r="G18" s="322"/>
    </row>
    <row r="19" spans="2:8" ht="23" x14ac:dyDescent="0.25">
      <c r="B19" s="70" t="s">
        <v>1094</v>
      </c>
      <c r="C19" s="70"/>
      <c r="D19" s="70">
        <v>2023</v>
      </c>
      <c r="E19" s="307" t="s">
        <v>854</v>
      </c>
      <c r="F19" s="70">
        <v>2022</v>
      </c>
      <c r="G19" s="307" t="s">
        <v>855</v>
      </c>
    </row>
    <row r="20" spans="2:8" ht="11.5" x14ac:dyDescent="0.25">
      <c r="B20" s="103" t="s">
        <v>1109</v>
      </c>
      <c r="C20" s="103"/>
      <c r="D20" s="104">
        <v>8750</v>
      </c>
      <c r="E20" s="379" t="s">
        <v>1105</v>
      </c>
      <c r="F20" s="222">
        <v>8168</v>
      </c>
      <c r="G20" s="427" t="s">
        <v>1106</v>
      </c>
    </row>
    <row r="21" spans="2:8" ht="11.5" x14ac:dyDescent="0.25">
      <c r="B21" s="103" t="s">
        <v>1107</v>
      </c>
      <c r="C21" s="103"/>
      <c r="D21" s="104">
        <v>2468</v>
      </c>
      <c r="E21" s="379" t="s">
        <v>1105</v>
      </c>
      <c r="F21" s="222">
        <v>2398</v>
      </c>
      <c r="G21" s="427" t="s">
        <v>1106</v>
      </c>
    </row>
    <row r="22" spans="2:8" ht="14.5" x14ac:dyDescent="0.35">
      <c r="B22" s="100" t="s">
        <v>1108</v>
      </c>
      <c r="C22" s="319"/>
      <c r="D22" s="266">
        <v>62794666</v>
      </c>
      <c r="E22" s="379" t="s">
        <v>1105</v>
      </c>
      <c r="F22" s="267">
        <v>51984174</v>
      </c>
      <c r="G22" s="427" t="s">
        <v>1106</v>
      </c>
      <c r="H22"/>
    </row>
    <row r="23" spans="2:8" ht="11.5" x14ac:dyDescent="0.25">
      <c r="B23" s="18"/>
      <c r="C23" s="18"/>
      <c r="D23" s="18"/>
      <c r="E23" s="18"/>
      <c r="F23" s="18"/>
      <c r="G23" s="322"/>
    </row>
    <row r="24" spans="2:8" ht="23" x14ac:dyDescent="0.25">
      <c r="B24" s="70" t="s">
        <v>1095</v>
      </c>
      <c r="C24" s="70"/>
      <c r="D24" s="70">
        <v>2023</v>
      </c>
      <c r="E24" s="307" t="s">
        <v>854</v>
      </c>
      <c r="F24" s="70">
        <v>2022</v>
      </c>
      <c r="G24" s="307" t="s">
        <v>855</v>
      </c>
    </row>
    <row r="25" spans="2:8" ht="11.5" x14ac:dyDescent="0.25">
      <c r="B25" s="103" t="s">
        <v>1107</v>
      </c>
      <c r="C25" s="103"/>
      <c r="D25" s="104">
        <v>5148</v>
      </c>
      <c r="E25" s="379" t="s">
        <v>1105</v>
      </c>
      <c r="F25" s="222">
        <v>4750</v>
      </c>
      <c r="G25" s="427" t="s">
        <v>1106</v>
      </c>
    </row>
    <row r="26" spans="2:8" ht="11.5" x14ac:dyDescent="0.25">
      <c r="B26" s="100" t="s">
        <v>1110</v>
      </c>
      <c r="C26" s="100"/>
      <c r="D26" s="101">
        <v>2958</v>
      </c>
      <c r="E26" s="379" t="s">
        <v>1105</v>
      </c>
      <c r="F26" s="162">
        <v>1843</v>
      </c>
      <c r="G26" s="427" t="s">
        <v>1106</v>
      </c>
    </row>
    <row r="27" spans="2:8" ht="11.5" x14ac:dyDescent="0.25">
      <c r="B27" s="151" t="s">
        <v>1108</v>
      </c>
      <c r="C27" s="319">
        <v>2</v>
      </c>
      <c r="D27" s="266">
        <v>1117050</v>
      </c>
      <c r="E27" s="379" t="s">
        <v>1105</v>
      </c>
      <c r="F27" s="265">
        <v>238740</v>
      </c>
      <c r="G27" s="427" t="s">
        <v>1106</v>
      </c>
    </row>
    <row r="28" spans="2:8" ht="11.5" x14ac:dyDescent="0.25">
      <c r="B28" s="18"/>
      <c r="C28" s="18"/>
      <c r="D28" s="18"/>
      <c r="E28" s="18"/>
      <c r="F28" s="18"/>
      <c r="G28" s="322"/>
    </row>
    <row r="29" spans="2:8" ht="23" x14ac:dyDescent="0.25">
      <c r="B29" s="70" t="s">
        <v>1101</v>
      </c>
      <c r="C29" s="70"/>
      <c r="D29" s="70">
        <v>2023</v>
      </c>
      <c r="E29" s="307" t="s">
        <v>854</v>
      </c>
      <c r="F29" s="70">
        <v>2022</v>
      </c>
      <c r="G29" s="307" t="s">
        <v>855</v>
      </c>
    </row>
    <row r="30" spans="2:8" ht="11.5" x14ac:dyDescent="0.25">
      <c r="B30" s="103" t="s">
        <v>1107</v>
      </c>
      <c r="C30" s="103"/>
      <c r="D30" s="104">
        <v>2175</v>
      </c>
      <c r="E30" s="379" t="s">
        <v>1105</v>
      </c>
      <c r="F30" s="222">
        <v>3124</v>
      </c>
      <c r="G30" s="427" t="s">
        <v>1106</v>
      </c>
    </row>
    <row r="31" spans="2:8" ht="11.5" x14ac:dyDescent="0.25">
      <c r="B31" s="100" t="s">
        <v>1109</v>
      </c>
      <c r="C31" s="100"/>
      <c r="D31" s="101">
        <v>2082</v>
      </c>
      <c r="E31" s="379" t="s">
        <v>1105</v>
      </c>
      <c r="F31" s="162">
        <v>3037</v>
      </c>
      <c r="G31" s="427" t="s">
        <v>1106</v>
      </c>
    </row>
    <row r="32" spans="2:8" ht="11.5" x14ac:dyDescent="0.25">
      <c r="B32" s="151" t="s">
        <v>1108</v>
      </c>
      <c r="C32" s="151"/>
      <c r="D32" s="256">
        <v>3719998</v>
      </c>
      <c r="E32" s="379" t="s">
        <v>1105</v>
      </c>
      <c r="F32" s="265">
        <v>2436876</v>
      </c>
      <c r="G32" s="427" t="s">
        <v>1106</v>
      </c>
    </row>
    <row r="33" spans="2:9" ht="11.5" x14ac:dyDescent="0.25">
      <c r="B33" s="18"/>
      <c r="C33" s="18"/>
      <c r="D33" s="18"/>
      <c r="E33" s="18"/>
      <c r="F33" s="18"/>
      <c r="G33" s="322"/>
    </row>
    <row r="34" spans="2:9" ht="11.5" x14ac:dyDescent="0.25">
      <c r="B34" s="18"/>
      <c r="C34" s="18"/>
      <c r="D34" s="18"/>
      <c r="E34" s="18"/>
      <c r="F34" s="18"/>
    </row>
    <row r="35" spans="2:9" ht="11.65" customHeight="1" x14ac:dyDescent="0.25">
      <c r="B35" s="552" t="s">
        <v>833</v>
      </c>
      <c r="C35" s="552"/>
      <c r="D35" s="552"/>
      <c r="E35" s="552"/>
      <c r="F35" s="552"/>
      <c r="G35" s="552"/>
      <c r="I35" s="83"/>
    </row>
    <row r="36" spans="2:9" ht="27" customHeight="1" x14ac:dyDescent="0.25">
      <c r="B36" s="558" t="s">
        <v>1111</v>
      </c>
      <c r="C36" s="558"/>
      <c r="D36" s="558"/>
      <c r="E36" s="558"/>
      <c r="F36" s="558"/>
      <c r="G36" s="558"/>
    </row>
    <row r="37" spans="2:9" ht="24.75" customHeight="1" x14ac:dyDescent="0.25">
      <c r="B37" s="558" t="s">
        <v>1112</v>
      </c>
      <c r="C37" s="558"/>
      <c r="D37" s="558"/>
      <c r="E37" s="558"/>
      <c r="F37" s="558"/>
      <c r="G37" s="558"/>
    </row>
    <row r="38" spans="2:9" ht="11.65" customHeight="1" x14ac:dyDescent="0.25">
      <c r="B38" s="590"/>
      <c r="C38" s="590"/>
      <c r="D38" s="590"/>
      <c r="E38" s="590"/>
      <c r="F38" s="590"/>
    </row>
    <row r="39" spans="2:9" ht="11.65" customHeight="1" x14ac:dyDescent="0.25">
      <c r="B39" s="590"/>
      <c r="C39" s="590"/>
      <c r="D39" s="590"/>
      <c r="E39" s="590"/>
      <c r="F39" s="590"/>
    </row>
    <row r="40" spans="2:9" ht="11.5" x14ac:dyDescent="0.25">
      <c r="B40" s="321"/>
      <c r="C40" s="18"/>
      <c r="D40" s="18"/>
      <c r="E40" s="18"/>
      <c r="F40" s="18"/>
    </row>
    <row r="41" spans="2:9" ht="11.5" x14ac:dyDescent="0.25">
      <c r="B41" s="18"/>
      <c r="C41" s="18"/>
      <c r="D41" s="18"/>
      <c r="E41" s="18"/>
      <c r="F41" s="18"/>
    </row>
    <row r="42" spans="2:9" ht="11.5" x14ac:dyDescent="0.25">
      <c r="B42" s="18"/>
      <c r="C42" s="18"/>
      <c r="D42" s="18"/>
      <c r="E42" s="18"/>
      <c r="F42" s="18"/>
    </row>
    <row r="43" spans="2:9" ht="11.5" x14ac:dyDescent="0.25">
      <c r="B43" s="18"/>
      <c r="C43" s="18"/>
      <c r="D43" s="18"/>
      <c r="E43" s="18"/>
      <c r="F43" s="18"/>
    </row>
    <row r="44" spans="2:9" ht="11.5" x14ac:dyDescent="0.25">
      <c r="B44" s="18"/>
      <c r="C44" s="18"/>
      <c r="D44" s="18"/>
      <c r="E44" s="18"/>
      <c r="F44" s="18"/>
    </row>
    <row r="45" spans="2:9" ht="11.5" x14ac:dyDescent="0.25">
      <c r="B45" s="18"/>
      <c r="C45" s="18"/>
      <c r="D45" s="18"/>
      <c r="E45" s="18"/>
      <c r="F45" s="18"/>
    </row>
    <row r="46" spans="2:9" ht="11.5" x14ac:dyDescent="0.25">
      <c r="B46" s="18"/>
      <c r="C46" s="18"/>
      <c r="D46" s="18"/>
      <c r="E46" s="18"/>
      <c r="F46" s="18"/>
    </row>
    <row r="47" spans="2:9" ht="11.5" x14ac:dyDescent="0.25">
      <c r="B47" s="18"/>
      <c r="C47" s="18"/>
      <c r="D47" s="18"/>
      <c r="E47" s="18"/>
      <c r="F47" s="18"/>
    </row>
    <row r="48" spans="2:9" ht="11.5" x14ac:dyDescent="0.25"/>
  </sheetData>
  <mergeCells count="6">
    <mergeCell ref="C8:E8"/>
    <mergeCell ref="B39:F39"/>
    <mergeCell ref="B38:F38"/>
    <mergeCell ref="B35:G35"/>
    <mergeCell ref="B36:G36"/>
    <mergeCell ref="B37:G37"/>
  </mergeCells>
  <hyperlinks>
    <hyperlink ref="C8:E8" r:id="rId1" display="Old Mutual Limited Sustainability Report" xr:uid="{0D3366AD-FB6C-4D30-A8FF-D0E5D33B52DC}"/>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FCDB6-BBFF-4032-A347-D4C3351DC3E9}">
  <dimension ref="A7:Q124"/>
  <sheetViews>
    <sheetView showGridLines="0" workbookViewId="0">
      <selection activeCell="B120" sqref="B120:G120"/>
    </sheetView>
  </sheetViews>
  <sheetFormatPr defaultColWidth="8.7265625" defaultRowHeight="14.25" customHeight="1" x14ac:dyDescent="0.25"/>
  <cols>
    <col min="1" max="1" width="3.26953125" style="31" customWidth="1"/>
    <col min="2" max="3" width="35.453125" style="31" customWidth="1"/>
    <col min="4" max="4" width="25.26953125" style="31" customWidth="1"/>
    <col min="5" max="5" width="17.26953125" style="31" customWidth="1"/>
    <col min="6" max="6" width="22" style="31" customWidth="1"/>
    <col min="7" max="7" width="23.54296875" style="31" customWidth="1"/>
    <col min="8" max="8" width="22" style="31" customWidth="1"/>
    <col min="9" max="9" width="16.26953125" style="31" customWidth="1"/>
    <col min="10" max="16384" width="8.7265625" style="31"/>
  </cols>
  <sheetData>
    <row r="7" spans="1:17" ht="14.25" customHeight="1" x14ac:dyDescent="0.25">
      <c r="B7" s="281" t="s">
        <v>850</v>
      </c>
    </row>
    <row r="8" spans="1:17" ht="14.25" customHeight="1" x14ac:dyDescent="0.3">
      <c r="B8" s="391" t="s">
        <v>851</v>
      </c>
      <c r="C8" s="394" t="s">
        <v>30</v>
      </c>
      <c r="D8" s="394"/>
      <c r="E8" s="394"/>
      <c r="F8" s="393"/>
      <c r="G8" s="393"/>
    </row>
    <row r="9" spans="1:17" ht="14.25" customHeight="1" x14ac:dyDescent="0.3">
      <c r="B9" s="391" t="s">
        <v>913</v>
      </c>
      <c r="C9" s="394" t="s">
        <v>28</v>
      </c>
      <c r="D9" s="394"/>
      <c r="E9" s="394"/>
      <c r="F9" s="393"/>
      <c r="G9" s="393"/>
    </row>
    <row r="10" spans="1:17" ht="11.5" x14ac:dyDescent="0.25">
      <c r="B10" s="18"/>
      <c r="C10" s="18"/>
      <c r="G10" s="300"/>
    </row>
    <row r="11" spans="1:17" ht="11.5" x14ac:dyDescent="0.25">
      <c r="B11" s="597" t="s">
        <v>1113</v>
      </c>
      <c r="C11" s="597"/>
      <c r="D11" s="597"/>
      <c r="E11" s="597"/>
      <c r="F11" s="597"/>
      <c r="G11" s="300"/>
      <c r="H11" s="18"/>
      <c r="I11" s="18"/>
      <c r="J11" s="18"/>
    </row>
    <row r="12" spans="1:17" ht="11.5" x14ac:dyDescent="0.25">
      <c r="B12" s="18"/>
      <c r="C12" s="18"/>
      <c r="D12" s="18"/>
      <c r="E12" s="18"/>
      <c r="F12" s="18"/>
      <c r="G12" s="18"/>
      <c r="H12" s="18"/>
      <c r="I12" s="18"/>
      <c r="J12" s="18"/>
    </row>
    <row r="13" spans="1:17" ht="11.5" x14ac:dyDescent="0.25">
      <c r="A13" s="18"/>
      <c r="B13" s="81" t="s">
        <v>1114</v>
      </c>
      <c r="C13" s="308" t="s">
        <v>833</v>
      </c>
      <c r="D13" s="81">
        <v>2023</v>
      </c>
      <c r="E13" s="307" t="s">
        <v>854</v>
      </c>
      <c r="F13" s="81">
        <v>2022</v>
      </c>
      <c r="G13" s="307" t="s">
        <v>855</v>
      </c>
      <c r="H13" s="18"/>
      <c r="I13" s="18"/>
      <c r="J13" s="18"/>
      <c r="K13" s="18"/>
      <c r="L13" s="18"/>
      <c r="M13" s="18"/>
      <c r="N13" s="18"/>
      <c r="O13" s="18"/>
      <c r="P13" s="18"/>
      <c r="Q13" s="18"/>
    </row>
    <row r="14" spans="1:17" ht="11.5" x14ac:dyDescent="0.25">
      <c r="A14" s="18"/>
      <c r="B14" s="183" t="s">
        <v>1115</v>
      </c>
      <c r="C14" s="183"/>
      <c r="D14" s="185">
        <v>18461857</v>
      </c>
      <c r="E14" s="186" t="s">
        <v>1116</v>
      </c>
      <c r="F14" s="186">
        <v>15308026</v>
      </c>
      <c r="G14" s="562" t="s">
        <v>1117</v>
      </c>
      <c r="H14" s="18"/>
      <c r="I14" s="18"/>
      <c r="J14" s="18"/>
      <c r="K14" s="18"/>
      <c r="L14" s="18"/>
      <c r="M14" s="18"/>
      <c r="N14" s="18"/>
      <c r="O14" s="18"/>
      <c r="P14" s="18"/>
      <c r="Q14" s="18"/>
    </row>
    <row r="15" spans="1:17" ht="11.5" x14ac:dyDescent="0.25">
      <c r="A15" s="18"/>
      <c r="B15" s="187" t="s">
        <v>1118</v>
      </c>
      <c r="C15" s="187"/>
      <c r="D15" s="188">
        <v>178</v>
      </c>
      <c r="E15" s="186" t="s">
        <v>1116</v>
      </c>
      <c r="F15" s="113">
        <v>172</v>
      </c>
      <c r="G15" s="563"/>
      <c r="H15" s="18"/>
      <c r="I15" s="18"/>
      <c r="J15" s="18"/>
      <c r="K15" s="18"/>
      <c r="L15" s="18"/>
      <c r="M15" s="18"/>
      <c r="N15" s="18"/>
      <c r="O15" s="18"/>
      <c r="P15" s="18"/>
      <c r="Q15" s="18"/>
    </row>
    <row r="16" spans="1:17" ht="11.5" x14ac:dyDescent="0.25">
      <c r="A16" s="18"/>
      <c r="B16" s="187" t="s">
        <v>1119</v>
      </c>
      <c r="C16" s="187"/>
      <c r="D16" s="188">
        <v>442</v>
      </c>
      <c r="E16" s="186" t="s">
        <v>1116</v>
      </c>
      <c r="F16" s="113">
        <v>400</v>
      </c>
      <c r="G16" s="421" t="s">
        <v>1120</v>
      </c>
      <c r="H16" s="18"/>
      <c r="I16" s="18"/>
      <c r="J16" s="18"/>
      <c r="K16" s="18"/>
      <c r="L16" s="18"/>
      <c r="M16" s="18"/>
      <c r="N16" s="18"/>
      <c r="O16" s="18"/>
      <c r="P16" s="18"/>
      <c r="Q16" s="18"/>
    </row>
    <row r="17" spans="1:17" ht="11.5" x14ac:dyDescent="0.25">
      <c r="A17" s="18"/>
      <c r="B17" s="66"/>
      <c r="C17" s="66"/>
      <c r="D17" s="66"/>
      <c r="E17" s="66"/>
      <c r="F17" s="66"/>
      <c r="G17" s="18"/>
      <c r="H17" s="18"/>
      <c r="I17" s="18"/>
      <c r="J17" s="18"/>
      <c r="K17" s="18"/>
      <c r="L17" s="18"/>
      <c r="M17" s="18"/>
      <c r="N17" s="18"/>
      <c r="O17" s="18"/>
      <c r="P17" s="18"/>
      <c r="Q17" s="18"/>
    </row>
    <row r="18" spans="1:17" ht="11.5" x14ac:dyDescent="0.25">
      <c r="A18" s="18"/>
      <c r="B18" s="18"/>
      <c r="C18" s="18"/>
      <c r="D18" s="18"/>
      <c r="E18" s="18"/>
      <c r="F18" s="18"/>
      <c r="G18" s="18"/>
      <c r="H18" s="18"/>
      <c r="I18" s="18"/>
      <c r="J18" s="18"/>
      <c r="K18" s="18"/>
      <c r="L18" s="18"/>
      <c r="M18" s="18"/>
      <c r="N18" s="18"/>
      <c r="O18" s="18"/>
      <c r="P18" s="18"/>
      <c r="Q18" s="18"/>
    </row>
    <row r="19" spans="1:17" ht="11.5" x14ac:dyDescent="0.25">
      <c r="B19" s="81" t="s">
        <v>1121</v>
      </c>
      <c r="C19" s="81"/>
      <c r="D19" s="81">
        <v>2023</v>
      </c>
      <c r="E19" s="307" t="s">
        <v>854</v>
      </c>
      <c r="F19" s="81">
        <v>2022</v>
      </c>
      <c r="G19" s="307" t="s">
        <v>855</v>
      </c>
      <c r="H19" s="18"/>
      <c r="I19" s="18"/>
      <c r="J19" s="18"/>
      <c r="K19" s="18"/>
      <c r="L19" s="18"/>
      <c r="M19" s="18"/>
      <c r="N19" s="18"/>
      <c r="O19" s="18"/>
      <c r="P19" s="18"/>
      <c r="Q19" s="18"/>
    </row>
    <row r="20" spans="1:17" ht="36" customHeight="1" x14ac:dyDescent="0.25">
      <c r="B20" s="107" t="s">
        <v>1122</v>
      </c>
      <c r="C20" s="107">
        <v>1</v>
      </c>
      <c r="D20" s="184">
        <v>637</v>
      </c>
      <c r="E20" s="584" t="s">
        <v>965</v>
      </c>
      <c r="F20" s="107">
        <v>823</v>
      </c>
      <c r="G20" s="421" t="s">
        <v>1120</v>
      </c>
      <c r="H20" s="18"/>
      <c r="I20" s="18"/>
      <c r="J20" s="18"/>
      <c r="K20" s="18"/>
      <c r="L20" s="18"/>
      <c r="M20" s="18"/>
      <c r="N20" s="18"/>
      <c r="O20" s="18"/>
      <c r="P20" s="18"/>
      <c r="Q20" s="18"/>
    </row>
    <row r="21" spans="1:17" ht="33.75" customHeight="1" x14ac:dyDescent="0.25">
      <c r="B21" s="113" t="s">
        <v>1123</v>
      </c>
      <c r="C21" s="113">
        <v>2</v>
      </c>
      <c r="D21" s="188">
        <v>465</v>
      </c>
      <c r="E21" s="585"/>
      <c r="F21" s="113">
        <v>373</v>
      </c>
      <c r="G21" s="421" t="s">
        <v>1120</v>
      </c>
      <c r="H21" s="18"/>
      <c r="I21" s="18"/>
      <c r="J21" s="18"/>
      <c r="K21" s="18"/>
      <c r="L21" s="18"/>
      <c r="M21" s="18"/>
      <c r="N21" s="18"/>
      <c r="O21" s="18"/>
      <c r="P21" s="18"/>
      <c r="Q21" s="18"/>
    </row>
    <row r="22" spans="1:17" ht="24" customHeight="1" x14ac:dyDescent="0.25">
      <c r="B22" s="113" t="s">
        <v>1124</v>
      </c>
      <c r="C22" s="113">
        <v>3</v>
      </c>
      <c r="D22" s="188">
        <v>131</v>
      </c>
      <c r="E22" s="592"/>
      <c r="F22" s="113">
        <v>25</v>
      </c>
      <c r="G22" s="421" t="s">
        <v>1120</v>
      </c>
      <c r="H22" s="18"/>
      <c r="I22" s="18"/>
      <c r="J22" s="18"/>
      <c r="K22" s="18"/>
      <c r="L22" s="18"/>
      <c r="M22" s="18"/>
      <c r="N22" s="18"/>
      <c r="O22" s="18"/>
      <c r="P22" s="18"/>
      <c r="Q22" s="18"/>
    </row>
    <row r="23" spans="1:17" ht="11.5" x14ac:dyDescent="0.25">
      <c r="B23" s="18"/>
      <c r="C23" s="18"/>
      <c r="D23" s="18"/>
      <c r="E23" s="18"/>
      <c r="F23" s="18"/>
      <c r="G23" s="420"/>
      <c r="H23" s="18"/>
      <c r="I23" s="18"/>
      <c r="J23" s="18"/>
      <c r="K23" s="18"/>
      <c r="L23" s="18"/>
      <c r="M23" s="18"/>
      <c r="N23" s="18"/>
      <c r="O23" s="18"/>
      <c r="P23" s="18"/>
      <c r="Q23" s="18"/>
    </row>
    <row r="24" spans="1:17" ht="11.5" x14ac:dyDescent="0.25">
      <c r="B24" s="597" t="s">
        <v>1125</v>
      </c>
      <c r="C24" s="597"/>
      <c r="D24" s="597"/>
      <c r="E24" s="597"/>
      <c r="F24" s="597"/>
      <c r="G24" s="420"/>
      <c r="H24" s="18"/>
      <c r="I24" s="18"/>
      <c r="J24" s="18"/>
      <c r="K24" s="18"/>
      <c r="L24" s="18"/>
      <c r="M24" s="18"/>
      <c r="N24" s="18"/>
      <c r="O24" s="18"/>
      <c r="P24" s="18"/>
      <c r="Q24" s="18"/>
    </row>
    <row r="25" spans="1:17" ht="11.5" x14ac:dyDescent="0.25">
      <c r="B25" s="18"/>
      <c r="C25" s="18"/>
      <c r="D25" s="18"/>
      <c r="E25" s="18"/>
      <c r="F25" s="18"/>
      <c r="G25" s="18"/>
      <c r="H25" s="18"/>
      <c r="I25" s="18"/>
      <c r="J25" s="18"/>
      <c r="K25" s="18"/>
      <c r="L25" s="18"/>
      <c r="M25" s="18"/>
      <c r="N25" s="18"/>
      <c r="O25" s="18"/>
      <c r="P25" s="18"/>
      <c r="Q25" s="18"/>
    </row>
    <row r="26" spans="1:17" ht="11.5" x14ac:dyDescent="0.25">
      <c r="B26" s="81" t="s">
        <v>1126</v>
      </c>
      <c r="C26" s="81"/>
      <c r="D26" s="81">
        <v>2023</v>
      </c>
      <c r="E26" s="307" t="s">
        <v>854</v>
      </c>
      <c r="F26" s="81">
        <v>2022</v>
      </c>
      <c r="G26" s="307" t="s">
        <v>855</v>
      </c>
      <c r="H26" s="18"/>
      <c r="I26" s="18"/>
      <c r="J26" s="18"/>
      <c r="K26" s="18"/>
      <c r="L26" s="18"/>
      <c r="M26" s="18"/>
      <c r="N26" s="18"/>
      <c r="O26" s="18"/>
      <c r="P26" s="18"/>
      <c r="Q26" s="18"/>
    </row>
    <row r="27" spans="1:17" ht="23" x14ac:dyDescent="0.25">
      <c r="B27" s="128" t="s">
        <v>1127</v>
      </c>
      <c r="C27" s="128">
        <v>4</v>
      </c>
      <c r="D27" s="209">
        <v>8977849</v>
      </c>
      <c r="E27" s="186" t="s">
        <v>1128</v>
      </c>
      <c r="F27" s="210">
        <v>6000000</v>
      </c>
      <c r="G27" s="402" t="s">
        <v>1129</v>
      </c>
      <c r="H27" s="18"/>
      <c r="I27" s="18"/>
      <c r="J27" s="18"/>
      <c r="K27" s="18"/>
      <c r="L27" s="18"/>
      <c r="M27" s="18"/>
      <c r="N27" s="18"/>
      <c r="O27" s="18"/>
      <c r="P27" s="18"/>
      <c r="Q27" s="18"/>
    </row>
    <row r="28" spans="1:17" ht="23" x14ac:dyDescent="0.25">
      <c r="B28" s="107" t="s">
        <v>1130</v>
      </c>
      <c r="C28" s="107">
        <v>5</v>
      </c>
      <c r="D28" s="199">
        <v>323393</v>
      </c>
      <c r="E28" s="186" t="s">
        <v>1128</v>
      </c>
      <c r="F28" s="208">
        <v>389143</v>
      </c>
      <c r="G28" s="421" t="s">
        <v>1131</v>
      </c>
      <c r="H28" s="18"/>
      <c r="I28" s="18"/>
      <c r="J28" s="18"/>
      <c r="K28" s="18"/>
      <c r="L28" s="18"/>
      <c r="M28" s="18"/>
      <c r="N28" s="18"/>
      <c r="O28" s="18"/>
      <c r="P28" s="18"/>
      <c r="Q28" s="18"/>
    </row>
    <row r="29" spans="1:17" ht="11.5" x14ac:dyDescent="0.25">
      <c r="B29" s="113" t="s">
        <v>1132</v>
      </c>
      <c r="C29" s="113">
        <v>6</v>
      </c>
      <c r="D29" s="199">
        <v>2200000</v>
      </c>
      <c r="E29" s="186" t="s">
        <v>1133</v>
      </c>
      <c r="F29" s="208">
        <v>1800000</v>
      </c>
      <c r="G29" s="424"/>
      <c r="H29" s="18"/>
      <c r="I29" s="18"/>
      <c r="J29" s="18"/>
      <c r="K29" s="18"/>
      <c r="L29" s="18"/>
      <c r="M29" s="18"/>
      <c r="N29" s="18"/>
      <c r="O29" s="18"/>
      <c r="P29" s="18"/>
      <c r="Q29" s="18"/>
    </row>
    <row r="30" spans="1:17" ht="11.5" x14ac:dyDescent="0.25">
      <c r="B30" s="18"/>
      <c r="C30" s="18"/>
      <c r="D30" s="18"/>
      <c r="E30" s="18"/>
      <c r="F30" s="18"/>
      <c r="G30" s="18"/>
      <c r="H30" s="18"/>
      <c r="I30" s="18"/>
      <c r="J30" s="18"/>
      <c r="K30" s="18"/>
      <c r="L30" s="18"/>
      <c r="M30" s="18"/>
      <c r="N30" s="18"/>
      <c r="O30" s="18"/>
      <c r="P30" s="18"/>
      <c r="Q30" s="18"/>
    </row>
    <row r="31" spans="1:17" ht="11.5" x14ac:dyDescent="0.25">
      <c r="B31" s="81" t="s">
        <v>1134</v>
      </c>
      <c r="C31" s="81"/>
      <c r="D31" s="81">
        <v>2023</v>
      </c>
      <c r="E31" s="307" t="s">
        <v>854</v>
      </c>
      <c r="F31" s="81">
        <v>2022</v>
      </c>
      <c r="G31" s="307" t="s">
        <v>855</v>
      </c>
      <c r="H31" s="18"/>
      <c r="I31" s="18"/>
      <c r="J31" s="18"/>
      <c r="K31" s="18"/>
      <c r="L31" s="18"/>
      <c r="M31" s="18"/>
      <c r="N31" s="18"/>
      <c r="O31" s="18"/>
      <c r="P31" s="18"/>
      <c r="Q31" s="18"/>
    </row>
    <row r="32" spans="1:17" ht="11.5" x14ac:dyDescent="0.25">
      <c r="B32" s="128" t="s">
        <v>1135</v>
      </c>
      <c r="C32" s="128"/>
      <c r="D32" s="209">
        <v>136292</v>
      </c>
      <c r="E32" s="186" t="s">
        <v>1128</v>
      </c>
      <c r="F32" s="205">
        <v>238681</v>
      </c>
      <c r="G32" s="421" t="s">
        <v>1129</v>
      </c>
      <c r="H32" s="18"/>
      <c r="I32" s="18"/>
      <c r="J32" s="18"/>
      <c r="K32" s="18"/>
      <c r="L32" s="18"/>
      <c r="M32" s="18"/>
      <c r="N32" s="18"/>
      <c r="O32" s="18"/>
      <c r="P32" s="18"/>
      <c r="Q32" s="18"/>
    </row>
    <row r="33" spans="2:17" ht="11.5" x14ac:dyDescent="0.25">
      <c r="B33" s="107" t="s">
        <v>1136</v>
      </c>
      <c r="C33" s="107">
        <v>7</v>
      </c>
      <c r="D33" s="199">
        <v>10128137</v>
      </c>
      <c r="E33" s="186" t="s">
        <v>1128</v>
      </c>
      <c r="F33" s="198">
        <v>35900000</v>
      </c>
      <c r="G33" s="421" t="s">
        <v>1129</v>
      </c>
      <c r="H33" s="18"/>
      <c r="I33" s="18"/>
      <c r="J33" s="18"/>
      <c r="K33" s="18"/>
      <c r="L33" s="18"/>
      <c r="M33" s="18"/>
      <c r="N33" s="18"/>
      <c r="O33" s="18"/>
      <c r="P33" s="18"/>
      <c r="Q33" s="18"/>
    </row>
    <row r="34" spans="2:17" ht="11.5" x14ac:dyDescent="0.25">
      <c r="B34" s="18"/>
      <c r="C34" s="18"/>
      <c r="D34" s="18"/>
      <c r="E34" s="18"/>
      <c r="F34" s="18"/>
      <c r="G34" s="18"/>
      <c r="H34" s="18"/>
      <c r="I34" s="18"/>
      <c r="J34" s="18"/>
      <c r="K34" s="18"/>
      <c r="L34" s="18"/>
      <c r="M34" s="18"/>
      <c r="N34" s="18"/>
      <c r="O34" s="18"/>
      <c r="P34" s="18"/>
      <c r="Q34" s="18"/>
    </row>
    <row r="35" spans="2:17" ht="11.5" x14ac:dyDescent="0.25">
      <c r="B35" s="81" t="s">
        <v>1137</v>
      </c>
      <c r="C35" s="81"/>
      <c r="D35" s="81">
        <v>2023</v>
      </c>
      <c r="E35" s="307" t="s">
        <v>854</v>
      </c>
      <c r="F35" s="81">
        <v>2022</v>
      </c>
      <c r="G35" s="307" t="s">
        <v>855</v>
      </c>
      <c r="H35" s="18"/>
      <c r="I35" s="18"/>
      <c r="J35" s="18"/>
      <c r="K35" s="18"/>
      <c r="L35" s="18"/>
      <c r="M35" s="18"/>
      <c r="N35" s="18"/>
      <c r="O35" s="18"/>
      <c r="P35" s="18"/>
      <c r="Q35" s="18"/>
    </row>
    <row r="36" spans="2:17" ht="11.5" x14ac:dyDescent="0.25">
      <c r="B36" s="111" t="s">
        <v>1138</v>
      </c>
      <c r="C36" s="111">
        <v>8</v>
      </c>
      <c r="D36" s="303">
        <v>115856</v>
      </c>
      <c r="E36" s="186" t="s">
        <v>1128</v>
      </c>
      <c r="F36" s="200">
        <v>75072</v>
      </c>
      <c r="G36" s="421" t="s">
        <v>1129</v>
      </c>
      <c r="H36" s="18"/>
      <c r="I36" s="18"/>
      <c r="J36" s="18"/>
      <c r="K36" s="18"/>
      <c r="L36" s="18"/>
      <c r="M36" s="18"/>
      <c r="N36" s="18"/>
      <c r="O36" s="18"/>
      <c r="P36" s="18"/>
      <c r="Q36" s="18"/>
    </row>
    <row r="37" spans="2:17" ht="11.5" x14ac:dyDescent="0.25">
      <c r="B37" s="18"/>
      <c r="C37" s="18"/>
      <c r="D37" s="18"/>
      <c r="E37" s="18"/>
      <c r="F37" s="18"/>
      <c r="G37" s="18"/>
      <c r="H37" s="18"/>
      <c r="I37" s="18"/>
      <c r="J37" s="18"/>
      <c r="K37" s="18"/>
      <c r="L37" s="18"/>
      <c r="M37" s="18"/>
      <c r="N37" s="18"/>
      <c r="O37" s="18"/>
      <c r="P37" s="18"/>
      <c r="Q37" s="18"/>
    </row>
    <row r="38" spans="2:17" ht="11.5" x14ac:dyDescent="0.25">
      <c r="B38" s="81" t="s">
        <v>1139</v>
      </c>
      <c r="C38" s="81"/>
      <c r="D38" s="81">
        <v>2023</v>
      </c>
      <c r="E38" s="307" t="s">
        <v>854</v>
      </c>
      <c r="F38" s="81">
        <v>2022</v>
      </c>
      <c r="G38" s="307" t="s">
        <v>855</v>
      </c>
      <c r="H38" s="18"/>
      <c r="I38" s="18"/>
      <c r="J38" s="18"/>
      <c r="K38" s="18"/>
      <c r="L38" s="18"/>
      <c r="M38" s="18"/>
      <c r="N38" s="18"/>
      <c r="O38" s="18"/>
      <c r="P38" s="18"/>
      <c r="Q38" s="18"/>
    </row>
    <row r="39" spans="2:17" ht="11.5" x14ac:dyDescent="0.25">
      <c r="B39" s="105" t="s">
        <v>1140</v>
      </c>
      <c r="C39" s="105"/>
      <c r="D39" s="199">
        <v>668253</v>
      </c>
      <c r="E39" s="186" t="s">
        <v>1128</v>
      </c>
      <c r="F39" s="198">
        <v>620109</v>
      </c>
      <c r="G39" s="421" t="s">
        <v>1129</v>
      </c>
      <c r="H39" s="18"/>
      <c r="I39" s="18"/>
      <c r="J39" s="18"/>
      <c r="K39" s="18"/>
      <c r="L39" s="18"/>
      <c r="M39" s="18"/>
      <c r="N39" s="18"/>
      <c r="O39" s="18"/>
      <c r="P39" s="18"/>
      <c r="Q39" s="18"/>
    </row>
    <row r="40" spans="2:17" ht="11.5" x14ac:dyDescent="0.25">
      <c r="B40" s="111" t="s">
        <v>1141</v>
      </c>
      <c r="C40" s="111"/>
      <c r="D40" s="203">
        <v>1920067</v>
      </c>
      <c r="E40" s="186" t="s">
        <v>1128</v>
      </c>
      <c r="F40" s="198">
        <v>1885905</v>
      </c>
      <c r="G40" s="421" t="s">
        <v>1129</v>
      </c>
      <c r="H40" s="18"/>
      <c r="I40" s="18"/>
      <c r="J40" s="18"/>
    </row>
    <row r="41" spans="2:17" ht="11.5" x14ac:dyDescent="0.25">
      <c r="B41" s="18"/>
      <c r="C41" s="18"/>
      <c r="D41" s="18"/>
      <c r="E41" s="18"/>
      <c r="F41" s="18"/>
      <c r="G41" s="286"/>
      <c r="H41" s="18"/>
      <c r="I41" s="18"/>
      <c r="J41" s="18"/>
    </row>
    <row r="42" spans="2:17" ht="11.5" x14ac:dyDescent="0.25">
      <c r="B42" s="81" t="s">
        <v>1142</v>
      </c>
      <c r="C42" s="81"/>
      <c r="D42" s="81">
        <v>2023</v>
      </c>
      <c r="E42" s="307" t="s">
        <v>854</v>
      </c>
      <c r="F42" s="81">
        <v>2022</v>
      </c>
      <c r="G42" s="307" t="s">
        <v>855</v>
      </c>
      <c r="H42" s="18"/>
      <c r="I42" s="18"/>
      <c r="J42" s="18"/>
    </row>
    <row r="43" spans="2:17" ht="23" x14ac:dyDescent="0.25">
      <c r="B43" s="128" t="s">
        <v>1143</v>
      </c>
      <c r="C43" s="128">
        <v>9</v>
      </c>
      <c r="D43" s="209">
        <v>420053</v>
      </c>
      <c r="E43" s="186" t="s">
        <v>1128</v>
      </c>
      <c r="F43" s="205">
        <v>260845</v>
      </c>
      <c r="G43" s="421" t="s">
        <v>1129</v>
      </c>
      <c r="H43" s="18"/>
      <c r="J43" s="288"/>
    </row>
    <row r="44" spans="2:17" ht="23" x14ac:dyDescent="0.25">
      <c r="B44" s="107" t="s">
        <v>1144</v>
      </c>
      <c r="C44" s="107">
        <v>10</v>
      </c>
      <c r="D44" s="199">
        <v>20172896</v>
      </c>
      <c r="E44" s="186" t="s">
        <v>1128</v>
      </c>
      <c r="F44" s="198">
        <v>36621525</v>
      </c>
      <c r="G44" s="421" t="s">
        <v>1129</v>
      </c>
      <c r="H44" s="18"/>
      <c r="I44" s="288"/>
      <c r="J44" s="18"/>
    </row>
    <row r="45" spans="2:17" ht="11.5" x14ac:dyDescent="0.25">
      <c r="B45" s="43"/>
      <c r="C45" s="43"/>
      <c r="D45" s="18"/>
      <c r="E45" s="18"/>
      <c r="F45" s="289" t="s">
        <v>1145</v>
      </c>
      <c r="G45" s="422"/>
      <c r="H45" s="18"/>
      <c r="I45" s="29"/>
      <c r="J45" s="18"/>
    </row>
    <row r="46" spans="2:17" ht="15" customHeight="1" x14ac:dyDescent="0.25">
      <c r="B46" s="597" t="s">
        <v>1146</v>
      </c>
      <c r="C46" s="597"/>
      <c r="D46" s="597"/>
      <c r="E46" s="597"/>
      <c r="F46" s="597"/>
      <c r="G46" s="423"/>
      <c r="H46" s="18"/>
      <c r="I46" s="18"/>
      <c r="J46" s="18"/>
    </row>
    <row r="47" spans="2:17" ht="11.5" x14ac:dyDescent="0.25">
      <c r="B47" s="29"/>
      <c r="C47" s="29"/>
      <c r="D47" s="18"/>
      <c r="E47" s="18"/>
      <c r="F47" s="18"/>
      <c r="G47" s="286"/>
      <c r="H47" s="18"/>
      <c r="I47" s="18"/>
    </row>
    <row r="48" spans="2:17" ht="11.5" x14ac:dyDescent="0.25">
      <c r="B48" s="81" t="s">
        <v>1147</v>
      </c>
      <c r="C48" s="81"/>
      <c r="D48" s="81">
        <v>2023</v>
      </c>
      <c r="E48" s="307" t="s">
        <v>854</v>
      </c>
      <c r="F48" s="81">
        <v>2022</v>
      </c>
      <c r="G48" s="307" t="s">
        <v>855</v>
      </c>
      <c r="H48" s="18"/>
      <c r="I48" s="18"/>
      <c r="J48" s="18"/>
    </row>
    <row r="49" spans="2:17" ht="11.5" x14ac:dyDescent="0.25">
      <c r="B49" s="128" t="s">
        <v>1148</v>
      </c>
      <c r="C49" s="128"/>
      <c r="D49" s="202">
        <v>50</v>
      </c>
      <c r="E49" s="366" t="s">
        <v>1149</v>
      </c>
      <c r="F49" s="205">
        <v>12</v>
      </c>
      <c r="G49" s="420" t="s">
        <v>1052</v>
      </c>
      <c r="H49" s="18"/>
      <c r="I49" s="18"/>
      <c r="J49" s="18"/>
    </row>
    <row r="50" spans="2:17" ht="23" x14ac:dyDescent="0.25">
      <c r="B50" s="107" t="s">
        <v>1150</v>
      </c>
      <c r="C50" s="107"/>
      <c r="D50" s="184">
        <v>371</v>
      </c>
      <c r="E50" s="366" t="s">
        <v>1149</v>
      </c>
      <c r="F50" s="107">
        <v>584</v>
      </c>
      <c r="G50" s="421" t="s">
        <v>1151</v>
      </c>
      <c r="H50" s="18"/>
      <c r="I50" s="18"/>
      <c r="J50" s="18"/>
    </row>
    <row r="51" spans="2:17" ht="24" x14ac:dyDescent="0.35">
      <c r="B51" s="113" t="s">
        <v>1152</v>
      </c>
      <c r="C51" s="113">
        <v>11</v>
      </c>
      <c r="D51" s="206">
        <v>66715305</v>
      </c>
      <c r="E51" s="366" t="s">
        <v>1149</v>
      </c>
      <c r="F51" s="204">
        <v>102800000</v>
      </c>
      <c r="G51" s="421" t="s">
        <v>1151</v>
      </c>
      <c r="H51" s="18"/>
      <c r="I51" s="18"/>
      <c r="J51" s="290"/>
      <c r="Q51" s="18"/>
    </row>
    <row r="52" spans="2:17" ht="23" x14ac:dyDescent="0.25">
      <c r="B52" s="113" t="s">
        <v>1153</v>
      </c>
      <c r="C52" s="113"/>
      <c r="D52" s="206">
        <v>929123417.48000002</v>
      </c>
      <c r="E52" s="366" t="s">
        <v>1149</v>
      </c>
      <c r="F52" s="204">
        <v>847000000</v>
      </c>
      <c r="G52" s="420" t="s">
        <v>1052</v>
      </c>
      <c r="H52" s="18"/>
      <c r="I52" s="18"/>
      <c r="J52" s="18"/>
      <c r="Q52" s="18"/>
    </row>
    <row r="53" spans="2:17" ht="11.5" x14ac:dyDescent="0.25">
      <c r="B53" s="60"/>
      <c r="C53" s="60"/>
      <c r="D53" s="18"/>
      <c r="E53" s="18"/>
      <c r="F53" s="82" t="s">
        <v>1154</v>
      </c>
      <c r="G53" s="286"/>
      <c r="H53" s="18"/>
      <c r="I53" s="18"/>
      <c r="J53" s="18"/>
    </row>
    <row r="54" spans="2:17" ht="11.5" x14ac:dyDescent="0.25">
      <c r="B54" s="81" t="s">
        <v>1155</v>
      </c>
      <c r="C54" s="81"/>
      <c r="D54" s="81">
        <v>2023</v>
      </c>
      <c r="E54" s="307" t="s">
        <v>854</v>
      </c>
      <c r="F54" s="81">
        <v>2022</v>
      </c>
      <c r="G54" s="307" t="s">
        <v>855</v>
      </c>
      <c r="H54" s="29"/>
      <c r="I54" s="598"/>
      <c r="J54" s="18"/>
    </row>
    <row r="55" spans="2:17" ht="12.5" x14ac:dyDescent="0.25">
      <c r="B55" s="128" t="s">
        <v>1156</v>
      </c>
      <c r="C55" s="311">
        <v>12</v>
      </c>
      <c r="D55" s="206" t="s">
        <v>1157</v>
      </c>
      <c r="E55" s="366" t="s">
        <v>1149</v>
      </c>
      <c r="F55" s="367" t="s">
        <v>1158</v>
      </c>
      <c r="G55" s="562" t="s">
        <v>1052</v>
      </c>
      <c r="H55" s="18"/>
      <c r="I55" s="599"/>
      <c r="J55" s="18"/>
    </row>
    <row r="56" spans="2:17" ht="12.5" x14ac:dyDescent="0.25">
      <c r="B56" s="128" t="s">
        <v>1159</v>
      </c>
      <c r="C56" s="311">
        <v>12</v>
      </c>
      <c r="D56" s="329" t="s">
        <v>1160</v>
      </c>
      <c r="E56" s="366" t="s">
        <v>1149</v>
      </c>
      <c r="F56" s="287" t="s">
        <v>1161</v>
      </c>
      <c r="G56" s="562"/>
      <c r="H56" s="18"/>
      <c r="I56" s="599"/>
      <c r="J56" s="18"/>
    </row>
    <row r="57" spans="2:17" ht="12.5" x14ac:dyDescent="0.25">
      <c r="B57" s="107" t="s">
        <v>1162</v>
      </c>
      <c r="C57" s="311">
        <v>12</v>
      </c>
      <c r="D57" s="206" t="s">
        <v>1163</v>
      </c>
      <c r="E57" s="366" t="s">
        <v>1149</v>
      </c>
      <c r="F57" s="190" t="s">
        <v>1164</v>
      </c>
      <c r="G57" s="562"/>
      <c r="H57" s="18"/>
      <c r="I57" s="599"/>
      <c r="J57" s="18"/>
    </row>
    <row r="58" spans="2:17" ht="12.5" x14ac:dyDescent="0.25">
      <c r="B58" s="113" t="s">
        <v>1165</v>
      </c>
      <c r="C58" s="311">
        <v>12</v>
      </c>
      <c r="D58" s="188">
        <v>1695</v>
      </c>
      <c r="E58" s="366" t="s">
        <v>1149</v>
      </c>
      <c r="F58" s="304">
        <v>561</v>
      </c>
      <c r="G58" s="563"/>
      <c r="H58" s="18"/>
      <c r="I58" s="599"/>
      <c r="J58" s="18"/>
    </row>
    <row r="59" spans="2:17" ht="11.5" x14ac:dyDescent="0.25">
      <c r="D59" s="18"/>
      <c r="E59" s="18"/>
      <c r="F59" s="82" t="s">
        <v>1154</v>
      </c>
      <c r="G59" s="286"/>
      <c r="H59" s="18"/>
      <c r="I59" s="18"/>
      <c r="J59" s="18"/>
    </row>
    <row r="60" spans="2:17" ht="11.5" x14ac:dyDescent="0.25">
      <c r="B60" s="81" t="s">
        <v>1166</v>
      </c>
      <c r="C60" s="81"/>
      <c r="D60" s="81">
        <v>2023</v>
      </c>
      <c r="E60" s="307" t="s">
        <v>854</v>
      </c>
      <c r="F60" s="81">
        <v>2022</v>
      </c>
      <c r="G60" s="307" t="s">
        <v>855</v>
      </c>
      <c r="H60" s="18"/>
      <c r="I60" s="18"/>
      <c r="J60" s="18"/>
    </row>
    <row r="61" spans="2:17" ht="11.5" x14ac:dyDescent="0.25">
      <c r="B61" s="128" t="s">
        <v>1167</v>
      </c>
      <c r="C61" s="128">
        <v>13</v>
      </c>
      <c r="D61" s="202">
        <v>2</v>
      </c>
      <c r="E61" s="366" t="s">
        <v>1149</v>
      </c>
      <c r="F61" s="128">
        <v>5</v>
      </c>
      <c r="G61" s="421" t="s">
        <v>1052</v>
      </c>
      <c r="H61" s="18"/>
      <c r="J61" s="18"/>
    </row>
    <row r="62" spans="2:17" ht="11.5" x14ac:dyDescent="0.25">
      <c r="B62" s="128" t="s">
        <v>1168</v>
      </c>
      <c r="C62" s="128">
        <v>14</v>
      </c>
      <c r="D62" s="201">
        <v>66500000</v>
      </c>
      <c r="E62" s="366" t="s">
        <v>1149</v>
      </c>
      <c r="F62" s="174">
        <v>168974560</v>
      </c>
      <c r="G62" s="421" t="s">
        <v>1052</v>
      </c>
      <c r="H62" s="291"/>
      <c r="J62" s="18"/>
    </row>
    <row r="63" spans="2:17" ht="11.5" x14ac:dyDescent="0.25">
      <c r="B63" s="107" t="s">
        <v>1169</v>
      </c>
      <c r="C63" s="107"/>
      <c r="D63" s="189">
        <v>372761066</v>
      </c>
      <c r="E63" s="366" t="s">
        <v>1149</v>
      </c>
      <c r="F63" s="191">
        <v>332261066</v>
      </c>
      <c r="G63" s="421" t="s">
        <v>1151</v>
      </c>
      <c r="H63" s="291"/>
      <c r="J63" s="18"/>
    </row>
    <row r="64" spans="2:17" ht="23" x14ac:dyDescent="0.25">
      <c r="B64" s="113" t="s">
        <v>1170</v>
      </c>
      <c r="C64" s="113"/>
      <c r="D64" s="188">
        <v>294</v>
      </c>
      <c r="E64" s="366" t="s">
        <v>1149</v>
      </c>
      <c r="F64" s="113">
        <v>269</v>
      </c>
      <c r="G64" s="420" t="s">
        <v>1052</v>
      </c>
      <c r="H64" s="18"/>
      <c r="I64" s="18"/>
      <c r="J64" s="18"/>
    </row>
    <row r="65" spans="1:15" ht="11.5" x14ac:dyDescent="0.25">
      <c r="D65" s="18"/>
      <c r="E65" s="18"/>
      <c r="F65" s="82" t="s">
        <v>1154</v>
      </c>
      <c r="G65" s="18"/>
      <c r="H65" s="18"/>
      <c r="I65" s="18"/>
      <c r="J65" s="18"/>
    </row>
    <row r="66" spans="1:15" ht="11.5" x14ac:dyDescent="0.25">
      <c r="A66" s="18"/>
      <c r="B66" s="81" t="s">
        <v>1171</v>
      </c>
      <c r="C66" s="81"/>
      <c r="D66" s="81">
        <v>2023</v>
      </c>
      <c r="E66" s="307" t="s">
        <v>854</v>
      </c>
      <c r="F66" s="81">
        <v>2022</v>
      </c>
      <c r="G66" s="307" t="s">
        <v>855</v>
      </c>
      <c r="H66" s="18"/>
      <c r="I66" s="18"/>
      <c r="J66" s="18"/>
      <c r="K66" s="18"/>
      <c r="L66" s="18"/>
      <c r="M66" s="18"/>
      <c r="N66" s="18"/>
      <c r="O66" s="18"/>
    </row>
    <row r="67" spans="1:15" ht="11.5" x14ac:dyDescent="0.25">
      <c r="A67" s="18"/>
      <c r="B67" s="107" t="s">
        <v>1172</v>
      </c>
      <c r="C67" s="107"/>
      <c r="D67" s="199">
        <v>6751</v>
      </c>
      <c r="E67" s="366" t="s">
        <v>1149</v>
      </c>
      <c r="F67" s="198">
        <v>4010</v>
      </c>
      <c r="G67" s="420" t="s">
        <v>1052</v>
      </c>
      <c r="H67" s="18"/>
      <c r="I67" s="18"/>
      <c r="J67" s="18"/>
      <c r="K67" s="18"/>
      <c r="L67" s="18"/>
      <c r="M67" s="18"/>
      <c r="N67" s="18"/>
      <c r="O67" s="18"/>
    </row>
    <row r="68" spans="1:15" ht="11.5" x14ac:dyDescent="0.25">
      <c r="A68" s="18"/>
      <c r="B68" s="113" t="s">
        <v>1173</v>
      </c>
      <c r="C68" s="113"/>
      <c r="D68" s="188">
        <v>17</v>
      </c>
      <c r="E68" s="366" t="s">
        <v>1149</v>
      </c>
      <c r="F68" s="200">
        <v>18</v>
      </c>
      <c r="G68" s="420" t="s">
        <v>1052</v>
      </c>
      <c r="H68" s="18"/>
      <c r="I68" s="18"/>
      <c r="J68" s="18"/>
      <c r="K68" s="18"/>
      <c r="L68" s="18"/>
      <c r="M68" s="18"/>
      <c r="N68" s="18"/>
      <c r="O68" s="18"/>
    </row>
    <row r="69" spans="1:15" ht="11.5" x14ac:dyDescent="0.25">
      <c r="A69" s="18"/>
      <c r="B69" s="113" t="s">
        <v>1174</v>
      </c>
      <c r="C69" s="113"/>
      <c r="D69" s="189">
        <v>6231507</v>
      </c>
      <c r="E69" s="366" t="s">
        <v>1149</v>
      </c>
      <c r="F69" s="267">
        <v>9600000</v>
      </c>
      <c r="G69" s="421" t="s">
        <v>1151</v>
      </c>
      <c r="H69" s="18"/>
      <c r="I69" s="18"/>
      <c r="J69" s="18"/>
      <c r="K69" s="18"/>
      <c r="L69" s="18"/>
      <c r="M69" s="18"/>
      <c r="N69" s="18"/>
      <c r="O69" s="18"/>
    </row>
    <row r="70" spans="1:15" ht="11.5" x14ac:dyDescent="0.25">
      <c r="B70" s="43"/>
      <c r="C70" s="43"/>
      <c r="D70" s="18"/>
      <c r="E70" s="18"/>
      <c r="F70" s="44"/>
      <c r="G70" s="18"/>
      <c r="H70" s="18"/>
      <c r="I70" s="18"/>
      <c r="J70" s="18"/>
    </row>
    <row r="71" spans="1:15" ht="11.5" x14ac:dyDescent="0.25">
      <c r="B71" s="81" t="s">
        <v>1175</v>
      </c>
      <c r="C71" s="81"/>
      <c r="D71" s="81">
        <v>2023</v>
      </c>
      <c r="E71" s="307" t="s">
        <v>854</v>
      </c>
      <c r="F71" s="81">
        <v>2022</v>
      </c>
      <c r="G71" s="307" t="s">
        <v>855</v>
      </c>
      <c r="H71" s="18"/>
      <c r="I71" s="18"/>
      <c r="J71" s="18"/>
    </row>
    <row r="72" spans="1:15" ht="11.5" x14ac:dyDescent="0.25">
      <c r="B72" s="364" t="s">
        <v>1176</v>
      </c>
      <c r="C72" s="364"/>
      <c r="D72" s="199">
        <v>10035</v>
      </c>
      <c r="E72" s="366" t="s">
        <v>864</v>
      </c>
      <c r="F72" s="365">
        <v>5270</v>
      </c>
      <c r="G72" s="421" t="s">
        <v>1151</v>
      </c>
      <c r="H72" s="18"/>
      <c r="I72" s="18"/>
      <c r="J72" s="18"/>
    </row>
    <row r="73" spans="1:15" ht="11.5" x14ac:dyDescent="0.25">
      <c r="B73" s="43"/>
      <c r="C73" s="43"/>
      <c r="D73" s="18"/>
      <c r="E73" s="18"/>
      <c r="F73" s="44"/>
      <c r="G73" s="420"/>
      <c r="H73" s="18"/>
      <c r="I73" s="18"/>
      <c r="J73" s="18"/>
    </row>
    <row r="74" spans="1:15" ht="15" customHeight="1" x14ac:dyDescent="0.25">
      <c r="B74" s="597" t="s">
        <v>1177</v>
      </c>
      <c r="C74" s="597"/>
      <c r="D74" s="597"/>
      <c r="E74" s="597"/>
      <c r="F74" s="597"/>
      <c r="G74" s="423"/>
      <c r="H74" s="18"/>
      <c r="I74" s="18"/>
      <c r="J74" s="18"/>
    </row>
    <row r="75" spans="1:15" ht="11.5" x14ac:dyDescent="0.25">
      <c r="B75" s="29"/>
      <c r="C75" s="29"/>
      <c r="D75" s="18"/>
      <c r="E75" s="18"/>
      <c r="F75" s="18"/>
      <c r="G75" s="286"/>
      <c r="H75" s="18"/>
      <c r="I75" s="18"/>
      <c r="J75" s="18"/>
    </row>
    <row r="76" spans="1:15" ht="11.5" x14ac:dyDescent="0.25">
      <c r="A76" s="18"/>
      <c r="B76" s="81"/>
      <c r="C76" s="81"/>
      <c r="D76" s="81">
        <v>2023</v>
      </c>
      <c r="E76" s="307" t="s">
        <v>854</v>
      </c>
      <c r="F76" s="81">
        <v>2022</v>
      </c>
      <c r="G76" s="307" t="s">
        <v>855</v>
      </c>
      <c r="H76" s="18"/>
      <c r="I76" s="18"/>
      <c r="J76" s="18"/>
      <c r="K76" s="18"/>
      <c r="L76" s="18"/>
      <c r="M76" s="18"/>
      <c r="N76" s="18"/>
      <c r="O76" s="18"/>
    </row>
    <row r="77" spans="1:15" ht="23" x14ac:dyDescent="0.25">
      <c r="A77" s="18"/>
      <c r="B77" s="128" t="s">
        <v>1178</v>
      </c>
      <c r="C77" s="128"/>
      <c r="D77" s="194">
        <v>28644249.5</v>
      </c>
      <c r="E77" s="593" t="s">
        <v>965</v>
      </c>
      <c r="F77" s="195">
        <v>27000000</v>
      </c>
      <c r="G77" s="421" t="s">
        <v>1179</v>
      </c>
      <c r="H77" s="18"/>
      <c r="I77" s="18"/>
      <c r="J77" s="18"/>
      <c r="K77" s="18"/>
      <c r="L77" s="18"/>
      <c r="M77" s="18"/>
      <c r="N77" s="18"/>
      <c r="O77" s="18"/>
    </row>
    <row r="78" spans="1:15" ht="23" x14ac:dyDescent="0.25">
      <c r="A78" s="18"/>
      <c r="B78" s="107" t="s">
        <v>1180</v>
      </c>
      <c r="C78" s="107"/>
      <c r="D78" s="196">
        <v>1502</v>
      </c>
      <c r="E78" s="594"/>
      <c r="F78" s="197">
        <v>1671</v>
      </c>
      <c r="G78" s="421" t="s">
        <v>1179</v>
      </c>
      <c r="H78" s="18"/>
      <c r="I78" s="18"/>
      <c r="J78" s="18"/>
      <c r="K78" s="18"/>
      <c r="L78" s="18"/>
      <c r="M78" s="18"/>
      <c r="N78" s="18"/>
      <c r="O78" s="18"/>
    </row>
    <row r="79" spans="1:15" ht="23" x14ac:dyDescent="0.25">
      <c r="A79" s="18"/>
      <c r="B79" s="113" t="s">
        <v>1181</v>
      </c>
      <c r="C79" s="113"/>
      <c r="D79" s="192">
        <v>114932.5</v>
      </c>
      <c r="E79" s="594"/>
      <c r="F79" s="193">
        <v>126007</v>
      </c>
      <c r="G79" s="421" t="s">
        <v>1179</v>
      </c>
      <c r="H79" s="18"/>
      <c r="I79" s="18"/>
      <c r="J79" s="18"/>
      <c r="K79" s="18"/>
      <c r="L79" s="18"/>
      <c r="M79" s="18"/>
      <c r="N79" s="18"/>
      <c r="O79" s="18"/>
    </row>
    <row r="80" spans="1:15" ht="23" x14ac:dyDescent="0.25">
      <c r="A80" s="18"/>
      <c r="B80" s="113" t="s">
        <v>1182</v>
      </c>
      <c r="C80" s="113"/>
      <c r="D80" s="192">
        <v>1422500</v>
      </c>
      <c r="E80" s="595"/>
      <c r="F80" s="193">
        <v>1400000</v>
      </c>
      <c r="G80" s="421" t="s">
        <v>1179</v>
      </c>
      <c r="H80" s="18"/>
      <c r="I80" s="18"/>
      <c r="J80" s="18"/>
      <c r="K80" s="18"/>
      <c r="L80" s="18"/>
      <c r="M80" s="18"/>
      <c r="N80" s="18"/>
      <c r="O80" s="18"/>
    </row>
    <row r="81" spans="1:15" ht="11.5" x14ac:dyDescent="0.25">
      <c r="A81" s="18"/>
      <c r="B81" s="18"/>
      <c r="C81" s="18"/>
      <c r="D81" s="18"/>
      <c r="E81" s="18"/>
      <c r="F81" s="18"/>
      <c r="G81" s="423"/>
      <c r="H81" s="18"/>
      <c r="I81" s="18"/>
      <c r="J81" s="18"/>
      <c r="K81" s="18"/>
      <c r="L81" s="18"/>
      <c r="M81" s="18"/>
      <c r="N81" s="18"/>
      <c r="O81" s="18"/>
    </row>
    <row r="82" spans="1:15" ht="11.5" x14ac:dyDescent="0.25">
      <c r="A82" s="18"/>
      <c r="B82" s="597" t="s">
        <v>1183</v>
      </c>
      <c r="C82" s="597"/>
      <c r="D82" s="597"/>
      <c r="E82" s="597"/>
      <c r="F82" s="597"/>
      <c r="G82" s="423"/>
      <c r="H82" s="18"/>
      <c r="I82" s="18"/>
      <c r="J82" s="18"/>
      <c r="K82" s="18"/>
      <c r="L82" s="18"/>
      <c r="M82" s="18"/>
      <c r="N82" s="18"/>
      <c r="O82" s="18"/>
    </row>
    <row r="83" spans="1:15" ht="11.5" x14ac:dyDescent="0.25">
      <c r="A83" s="18"/>
      <c r="B83" s="18"/>
      <c r="C83" s="18"/>
      <c r="D83" s="18"/>
      <c r="E83" s="18"/>
      <c r="F83" s="18"/>
      <c r="G83" s="18"/>
      <c r="H83" s="18"/>
      <c r="I83" s="18"/>
      <c r="J83" s="18"/>
      <c r="K83" s="18"/>
      <c r="L83" s="18"/>
      <c r="M83" s="18"/>
      <c r="N83" s="18"/>
      <c r="O83" s="18"/>
    </row>
    <row r="84" spans="1:15" ht="11.5" x14ac:dyDescent="0.25">
      <c r="A84" s="18"/>
      <c r="B84" s="81"/>
      <c r="C84" s="81"/>
      <c r="D84" s="81">
        <v>2023</v>
      </c>
      <c r="E84" s="307" t="s">
        <v>854</v>
      </c>
      <c r="F84" s="81">
        <v>2022</v>
      </c>
      <c r="G84" s="307" t="s">
        <v>855</v>
      </c>
      <c r="H84" s="18"/>
      <c r="I84" s="18"/>
      <c r="J84" s="18"/>
      <c r="K84" s="18"/>
      <c r="L84" s="18"/>
      <c r="M84" s="596"/>
      <c r="N84" s="18"/>
      <c r="O84" s="18"/>
    </row>
    <row r="85" spans="1:15" ht="28.15" customHeight="1" x14ac:dyDescent="0.25">
      <c r="A85" s="18"/>
      <c r="B85" s="107" t="s">
        <v>1184</v>
      </c>
      <c r="C85" s="107">
        <v>15</v>
      </c>
      <c r="D85" s="189">
        <v>9760344.9399999995</v>
      </c>
      <c r="E85" s="190" t="s">
        <v>1185</v>
      </c>
      <c r="F85" s="190">
        <v>53000000</v>
      </c>
      <c r="G85" s="421" t="s">
        <v>1133</v>
      </c>
      <c r="H85" s="18"/>
      <c r="I85" s="83"/>
      <c r="J85" s="18"/>
      <c r="K85" s="18"/>
      <c r="L85" s="18"/>
      <c r="M85" s="596"/>
      <c r="N85" s="18"/>
      <c r="O85" s="18"/>
    </row>
    <row r="86" spans="1:15" ht="28.15" customHeight="1" x14ac:dyDescent="0.25">
      <c r="A86" s="18"/>
      <c r="B86" s="113" t="s">
        <v>1186</v>
      </c>
      <c r="C86" s="113"/>
      <c r="D86" s="196">
        <v>81879</v>
      </c>
      <c r="E86" s="190" t="s">
        <v>1185</v>
      </c>
      <c r="F86" s="363" t="s">
        <v>966</v>
      </c>
      <c r="G86" s="421" t="s">
        <v>1133</v>
      </c>
      <c r="H86" s="18"/>
      <c r="I86" s="83"/>
      <c r="J86" s="18"/>
      <c r="K86" s="18"/>
      <c r="L86" s="18"/>
      <c r="M86" s="83"/>
      <c r="N86" s="18"/>
      <c r="O86" s="18"/>
    </row>
    <row r="87" spans="1:15" ht="16.5" customHeight="1" x14ac:dyDescent="0.25">
      <c r="A87" s="18"/>
      <c r="B87" s="60"/>
      <c r="C87" s="60"/>
      <c r="D87" s="353"/>
      <c r="E87" s="353"/>
      <c r="F87" s="352"/>
      <c r="G87" s="420"/>
      <c r="H87" s="18"/>
      <c r="I87" s="83"/>
      <c r="J87" s="18"/>
      <c r="K87" s="18"/>
      <c r="L87" s="18"/>
      <c r="M87" s="83"/>
      <c r="N87" s="18"/>
      <c r="O87" s="18"/>
    </row>
    <row r="88" spans="1:15" ht="11.5" x14ac:dyDescent="0.25">
      <c r="B88" s="597" t="s">
        <v>1187</v>
      </c>
      <c r="C88" s="597"/>
      <c r="D88" s="597"/>
      <c r="E88" s="597"/>
      <c r="F88" s="597"/>
      <c r="G88" s="420"/>
    </row>
    <row r="89" spans="1:15" ht="11.5" x14ac:dyDescent="0.25">
      <c r="G89" s="18"/>
    </row>
    <row r="90" spans="1:15" ht="11.5" x14ac:dyDescent="0.25">
      <c r="B90" s="81" t="s">
        <v>1188</v>
      </c>
      <c r="C90" s="81"/>
      <c r="D90" s="81">
        <v>2023</v>
      </c>
      <c r="E90" s="307" t="s">
        <v>854</v>
      </c>
      <c r="F90" s="81">
        <v>2022</v>
      </c>
      <c r="G90" s="307" t="s">
        <v>855</v>
      </c>
    </row>
    <row r="91" spans="1:15" ht="14.25" customHeight="1" x14ac:dyDescent="0.25">
      <c r="B91" s="233" t="s">
        <v>1189</v>
      </c>
      <c r="C91" s="233"/>
      <c r="D91" s="196">
        <v>27</v>
      </c>
      <c r="E91" s="587" t="s">
        <v>1190</v>
      </c>
      <c r="F91" s="355">
        <v>27</v>
      </c>
      <c r="G91" s="421" t="s">
        <v>1191</v>
      </c>
    </row>
    <row r="92" spans="1:15" ht="11.5" x14ac:dyDescent="0.25">
      <c r="B92" s="233" t="s">
        <v>1192</v>
      </c>
      <c r="C92" s="233"/>
      <c r="D92" s="196">
        <v>15.03</v>
      </c>
      <c r="E92" s="588"/>
      <c r="F92" s="355">
        <v>15.05</v>
      </c>
      <c r="G92" s="421" t="s">
        <v>1191</v>
      </c>
    </row>
    <row r="93" spans="1:15" ht="11.5" x14ac:dyDescent="0.25">
      <c r="B93" s="233" t="s">
        <v>1193</v>
      </c>
      <c r="C93" s="233"/>
      <c r="D93" s="196">
        <v>16.72</v>
      </c>
      <c r="E93" s="588"/>
      <c r="F93" s="355">
        <v>15.65</v>
      </c>
      <c r="G93" s="421" t="s">
        <v>1191</v>
      </c>
    </row>
    <row r="94" spans="1:15" ht="11.5" x14ac:dyDescent="0.25">
      <c r="B94" s="233" t="s">
        <v>1194</v>
      </c>
      <c r="C94" s="233"/>
      <c r="D94" s="196">
        <v>30.17</v>
      </c>
      <c r="E94" s="588"/>
      <c r="F94" s="355">
        <v>29.83</v>
      </c>
      <c r="G94" s="421" t="s">
        <v>1191</v>
      </c>
    </row>
    <row r="95" spans="1:15" ht="23" x14ac:dyDescent="0.25">
      <c r="B95" s="354" t="s">
        <v>1195</v>
      </c>
      <c r="C95" s="233"/>
      <c r="D95" s="196">
        <v>6.11</v>
      </c>
      <c r="E95" s="588"/>
      <c r="F95" s="355">
        <v>8</v>
      </c>
      <c r="G95" s="421" t="s">
        <v>1191</v>
      </c>
    </row>
    <row r="96" spans="1:15" ht="11.5" x14ac:dyDescent="0.25">
      <c r="B96" s="233" t="s">
        <v>1196</v>
      </c>
      <c r="C96" s="233"/>
      <c r="D96" s="196">
        <v>13.82</v>
      </c>
      <c r="E96" s="588"/>
      <c r="F96" s="355">
        <v>14.57</v>
      </c>
      <c r="G96" s="421" t="s">
        <v>1191</v>
      </c>
    </row>
    <row r="97" spans="2:8" ht="11.5" x14ac:dyDescent="0.25">
      <c r="B97" s="233" t="s">
        <v>1197</v>
      </c>
      <c r="C97" s="233"/>
      <c r="D97" s="196">
        <v>9.69</v>
      </c>
      <c r="E97" s="588"/>
      <c r="F97" s="355">
        <v>11</v>
      </c>
      <c r="G97" s="421" t="s">
        <v>1191</v>
      </c>
    </row>
    <row r="98" spans="2:8" ht="11.5" x14ac:dyDescent="0.25">
      <c r="B98" s="295" t="s">
        <v>1198</v>
      </c>
      <c r="C98" s="295">
        <v>16</v>
      </c>
      <c r="D98" s="196">
        <v>0</v>
      </c>
      <c r="E98" s="588"/>
      <c r="F98" s="356">
        <v>0</v>
      </c>
      <c r="G98" s="421" t="s">
        <v>1191</v>
      </c>
    </row>
    <row r="99" spans="2:8" ht="11.5" x14ac:dyDescent="0.25">
      <c r="B99" s="31" t="s">
        <v>1199</v>
      </c>
      <c r="D99" s="196">
        <v>118.54</v>
      </c>
      <c r="E99" s="588"/>
      <c r="F99" s="357">
        <v>121.1</v>
      </c>
      <c r="G99" s="421" t="s">
        <v>1191</v>
      </c>
    </row>
    <row r="100" spans="2:8" ht="11.5" x14ac:dyDescent="0.25">
      <c r="B100" s="233" t="s">
        <v>1200</v>
      </c>
      <c r="C100" s="233"/>
      <c r="D100" s="359">
        <v>109.65</v>
      </c>
      <c r="E100" s="588"/>
      <c r="F100" s="355">
        <v>112.02</v>
      </c>
      <c r="G100" s="492" t="s">
        <v>1191</v>
      </c>
    </row>
    <row r="101" spans="2:8" ht="11.5" x14ac:dyDescent="0.25">
      <c r="B101" s="358" t="s">
        <v>1201</v>
      </c>
      <c r="C101" s="358"/>
      <c r="D101" s="360" t="s">
        <v>1202</v>
      </c>
      <c r="E101" s="384" t="s">
        <v>864</v>
      </c>
      <c r="F101" s="361" t="s">
        <v>1202</v>
      </c>
      <c r="G101" s="493" t="s">
        <v>1191</v>
      </c>
    </row>
    <row r="102" spans="2:8" ht="11.5" x14ac:dyDescent="0.25">
      <c r="G102" s="18"/>
    </row>
    <row r="103" spans="2:8" ht="11.5" x14ac:dyDescent="0.25">
      <c r="G103" s="18"/>
    </row>
    <row r="104" spans="2:8" ht="11.65" customHeight="1" x14ac:dyDescent="0.25">
      <c r="B104" s="564" t="s">
        <v>833</v>
      </c>
      <c r="C104" s="564"/>
      <c r="D104" s="564"/>
      <c r="E104" s="564"/>
      <c r="F104" s="564"/>
      <c r="G104" s="564"/>
      <c r="H104" s="309"/>
    </row>
    <row r="105" spans="2:8" ht="15" customHeight="1" x14ac:dyDescent="0.25">
      <c r="B105" s="591" t="s">
        <v>1203</v>
      </c>
      <c r="C105" s="591"/>
      <c r="D105" s="591"/>
      <c r="E105" s="591"/>
      <c r="F105" s="591"/>
      <c r="G105" s="591"/>
      <c r="H105" s="309"/>
    </row>
    <row r="106" spans="2:8" ht="11.65" customHeight="1" x14ac:dyDescent="0.25">
      <c r="B106" s="591" t="s">
        <v>1204</v>
      </c>
      <c r="C106" s="591"/>
      <c r="D106" s="591"/>
      <c r="E106" s="591"/>
      <c r="F106" s="591"/>
      <c r="G106" s="591"/>
      <c r="H106" s="309"/>
    </row>
    <row r="107" spans="2:8" ht="11.65" customHeight="1" x14ac:dyDescent="0.25">
      <c r="B107" s="591" t="s">
        <v>1205</v>
      </c>
      <c r="C107" s="591"/>
      <c r="D107" s="591"/>
      <c r="E107" s="591"/>
      <c r="F107" s="591"/>
      <c r="G107" s="591"/>
      <c r="H107" s="309"/>
    </row>
    <row r="108" spans="2:8" ht="11.65" customHeight="1" x14ac:dyDescent="0.25">
      <c r="B108" s="591" t="s">
        <v>1206</v>
      </c>
      <c r="C108" s="591"/>
      <c r="D108" s="591"/>
      <c r="E108" s="591"/>
      <c r="F108" s="591"/>
      <c r="G108" s="591"/>
    </row>
    <row r="109" spans="2:8" ht="27" customHeight="1" x14ac:dyDescent="0.25">
      <c r="B109" s="591" t="s">
        <v>1207</v>
      </c>
      <c r="C109" s="591"/>
      <c r="D109" s="591"/>
      <c r="E109" s="591"/>
      <c r="F109" s="591"/>
      <c r="G109" s="591"/>
      <c r="H109" s="18"/>
    </row>
    <row r="110" spans="2:8" s="283" customFormat="1" ht="26.25" customHeight="1" x14ac:dyDescent="0.35">
      <c r="B110" s="591" t="s">
        <v>1208</v>
      </c>
      <c r="C110" s="591"/>
      <c r="D110" s="591"/>
      <c r="E110" s="591"/>
      <c r="F110" s="591"/>
      <c r="G110" s="591"/>
      <c r="H110" s="467"/>
    </row>
    <row r="111" spans="2:8" ht="13.5" customHeight="1" x14ac:dyDescent="0.25">
      <c r="B111" s="591" t="s">
        <v>1209</v>
      </c>
      <c r="C111" s="591"/>
      <c r="D111" s="591"/>
      <c r="E111" s="591"/>
      <c r="F111" s="591"/>
      <c r="G111" s="591"/>
      <c r="H111" s="29"/>
    </row>
    <row r="112" spans="2:8" ht="14.25" customHeight="1" x14ac:dyDescent="0.25">
      <c r="B112" s="591" t="s">
        <v>1210</v>
      </c>
      <c r="C112" s="591"/>
      <c r="D112" s="591"/>
      <c r="E112" s="591"/>
      <c r="F112" s="591"/>
      <c r="G112" s="591"/>
      <c r="H112" s="29"/>
    </row>
    <row r="113" spans="2:8" ht="15" customHeight="1" x14ac:dyDescent="0.25">
      <c r="B113" s="591" t="s">
        <v>1211</v>
      </c>
      <c r="C113" s="591"/>
      <c r="D113" s="591"/>
      <c r="E113" s="591"/>
      <c r="F113" s="591"/>
      <c r="G113" s="591"/>
      <c r="H113" s="29"/>
    </row>
    <row r="114" spans="2:8" ht="24.75" customHeight="1" x14ac:dyDescent="0.25">
      <c r="B114" s="557" t="s">
        <v>1212</v>
      </c>
      <c r="C114" s="557"/>
      <c r="D114" s="557"/>
      <c r="E114" s="557"/>
      <c r="F114" s="557"/>
      <c r="G114" s="557"/>
      <c r="H114" s="288"/>
    </row>
    <row r="115" spans="2:8" ht="25.5" customHeight="1" x14ac:dyDescent="0.35">
      <c r="B115" s="591" t="s">
        <v>1213</v>
      </c>
      <c r="C115" s="591"/>
      <c r="D115" s="591"/>
      <c r="E115" s="591"/>
      <c r="F115" s="591"/>
      <c r="G115" s="591"/>
      <c r="H115" s="290"/>
    </row>
    <row r="116" spans="2:8" ht="26.25" customHeight="1" x14ac:dyDescent="0.25">
      <c r="B116" s="591" t="s">
        <v>1214</v>
      </c>
      <c r="C116" s="591"/>
      <c r="D116" s="591"/>
      <c r="E116" s="591"/>
      <c r="F116" s="591"/>
      <c r="G116" s="591"/>
      <c r="H116" s="310"/>
    </row>
    <row r="117" spans="2:8" ht="51" customHeight="1" x14ac:dyDescent="0.25">
      <c r="B117" s="591" t="s">
        <v>1215</v>
      </c>
      <c r="C117" s="591"/>
      <c r="D117" s="591"/>
      <c r="E117" s="591"/>
      <c r="F117" s="591"/>
      <c r="G117" s="591"/>
      <c r="H117" s="309"/>
    </row>
    <row r="118" spans="2:8" ht="16.5" customHeight="1" x14ac:dyDescent="0.25">
      <c r="B118" s="591" t="s">
        <v>1216</v>
      </c>
      <c r="C118" s="591"/>
      <c r="D118" s="591"/>
      <c r="E118" s="591"/>
      <c r="F118" s="591"/>
      <c r="G118" s="591"/>
      <c r="H118" s="18"/>
    </row>
    <row r="119" spans="2:8" ht="24.75" customHeight="1" x14ac:dyDescent="0.25">
      <c r="B119" s="591" t="s">
        <v>1217</v>
      </c>
      <c r="C119" s="591"/>
      <c r="D119" s="591"/>
      <c r="E119" s="591"/>
      <c r="F119" s="591"/>
      <c r="G119" s="591"/>
      <c r="H119" s="18"/>
    </row>
    <row r="120" spans="2:8" ht="30" customHeight="1" x14ac:dyDescent="0.25">
      <c r="B120" s="557" t="s">
        <v>1218</v>
      </c>
      <c r="C120" s="557"/>
      <c r="D120" s="557"/>
      <c r="E120" s="557"/>
      <c r="F120" s="557"/>
      <c r="G120" s="557"/>
    </row>
    <row r="121" spans="2:8" ht="14.25" customHeight="1" x14ac:dyDescent="0.25">
      <c r="B121" s="283"/>
      <c r="C121" s="283"/>
      <c r="D121" s="283"/>
      <c r="E121" s="283"/>
      <c r="F121" s="283"/>
      <c r="G121" s="283"/>
    </row>
    <row r="122" spans="2:8" ht="14.25" customHeight="1" x14ac:dyDescent="0.25">
      <c r="B122" s="283"/>
      <c r="C122" s="283"/>
      <c r="D122" s="283"/>
      <c r="E122" s="283"/>
      <c r="F122" s="283"/>
      <c r="G122" s="283"/>
    </row>
    <row r="123" spans="2:8" ht="14.25" customHeight="1" x14ac:dyDescent="0.25">
      <c r="B123" s="283"/>
      <c r="C123" s="283"/>
      <c r="D123" s="283"/>
      <c r="E123" s="283"/>
      <c r="F123" s="283"/>
      <c r="G123" s="283"/>
    </row>
    <row r="124" spans="2:8" ht="14.25" customHeight="1" x14ac:dyDescent="0.25">
      <c r="B124" s="283"/>
      <c r="C124" s="283"/>
      <c r="D124" s="283"/>
      <c r="E124" s="283"/>
      <c r="F124" s="283"/>
      <c r="G124" s="283"/>
    </row>
  </sheetData>
  <mergeCells count="30">
    <mergeCell ref="B112:G112"/>
    <mergeCell ref="B113:G113"/>
    <mergeCell ref="B114:G114"/>
    <mergeCell ref="M84:M85"/>
    <mergeCell ref="B11:F11"/>
    <mergeCell ref="B24:F24"/>
    <mergeCell ref="B46:F46"/>
    <mergeCell ref="B82:F82"/>
    <mergeCell ref="I54:I58"/>
    <mergeCell ref="B74:F74"/>
    <mergeCell ref="G14:G15"/>
    <mergeCell ref="G55:G58"/>
    <mergeCell ref="E91:E100"/>
    <mergeCell ref="B88:F88"/>
    <mergeCell ref="B107:G107"/>
    <mergeCell ref="B108:G108"/>
    <mergeCell ref="B109:G109"/>
    <mergeCell ref="B110:G110"/>
    <mergeCell ref="B111:G111"/>
    <mergeCell ref="E20:E22"/>
    <mergeCell ref="E77:E80"/>
    <mergeCell ref="B104:G104"/>
    <mergeCell ref="B105:G105"/>
    <mergeCell ref="B106:G106"/>
    <mergeCell ref="B120:G120"/>
    <mergeCell ref="B115:G115"/>
    <mergeCell ref="B116:G116"/>
    <mergeCell ref="B117:G117"/>
    <mergeCell ref="B118:G118"/>
    <mergeCell ref="B119:G119"/>
  </mergeCells>
  <hyperlinks>
    <hyperlink ref="C8:E8" r:id="rId1" display="Old Mutual Limited Sustainability Report" xr:uid="{D96390D4-AB2F-41E9-A8D3-4C98EC9092F3}"/>
    <hyperlink ref="C9:E9" r:id="rId2" display="Old Mutual Limited Integrated Report " xr:uid="{A1490CE8-2CEA-4523-B06C-C5EDA9D9F8E9}"/>
  </hyperlinks>
  <pageMargins left="0.7" right="0.7" top="0.75" bottom="0.75" header="0.3" footer="0.3"/>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31B56-9070-4010-985B-B36CE5E380D1}">
  <dimension ref="B6:G26"/>
  <sheetViews>
    <sheetView showGridLines="0" topLeftCell="A3" zoomScaleNormal="100" workbookViewId="0">
      <selection activeCell="I30" sqref="I30"/>
    </sheetView>
  </sheetViews>
  <sheetFormatPr defaultColWidth="8.7265625" defaultRowHeight="14.25" customHeight="1" x14ac:dyDescent="0.25"/>
  <cols>
    <col min="1" max="1" width="2.453125" style="31" customWidth="1"/>
    <col min="2" max="2" width="50.54296875" style="31" customWidth="1"/>
    <col min="3" max="3" width="14.7265625" style="31" customWidth="1"/>
    <col min="4" max="4" width="20.54296875" style="31" customWidth="1"/>
    <col min="5" max="5" width="9.26953125" style="31" customWidth="1"/>
    <col min="6" max="6" width="17.453125" style="31" customWidth="1"/>
    <col min="7" max="16384" width="8.7265625" style="31"/>
  </cols>
  <sheetData>
    <row r="6" spans="2:7" ht="14.25" customHeight="1" x14ac:dyDescent="0.25">
      <c r="B6" s="396" t="s">
        <v>850</v>
      </c>
      <c r="C6" s="282"/>
      <c r="D6" s="282"/>
      <c r="E6" s="282"/>
    </row>
    <row r="7" spans="2:7" ht="14.25" customHeight="1" x14ac:dyDescent="0.3">
      <c r="B7" s="397" t="s">
        <v>851</v>
      </c>
      <c r="C7" s="560" t="s">
        <v>30</v>
      </c>
      <c r="D7" s="560"/>
      <c r="E7" s="560"/>
      <c r="F7" s="393"/>
      <c r="G7" s="393"/>
    </row>
    <row r="8" spans="2:7" ht="14.25" customHeight="1" x14ac:dyDescent="0.25">
      <c r="G8" s="300"/>
    </row>
    <row r="9" spans="2:7" ht="11.5" x14ac:dyDescent="0.25">
      <c r="B9" s="600" t="s">
        <v>19</v>
      </c>
      <c r="C9" s="600"/>
      <c r="D9" s="600"/>
      <c r="E9" s="600"/>
      <c r="F9" s="600"/>
      <c r="G9" s="300"/>
    </row>
    <row r="10" spans="2:7" ht="11.5" x14ac:dyDescent="0.25">
      <c r="B10" s="90"/>
      <c r="C10" s="90"/>
      <c r="D10" s="90"/>
      <c r="E10" s="90"/>
      <c r="F10" s="90"/>
    </row>
    <row r="11" spans="2:7" ht="23" x14ac:dyDescent="0.25">
      <c r="B11" s="81" t="s">
        <v>19</v>
      </c>
      <c r="C11" s="308" t="s">
        <v>833</v>
      </c>
      <c r="D11" s="70">
        <v>2023</v>
      </c>
      <c r="E11" s="307" t="s">
        <v>854</v>
      </c>
      <c r="F11" s="70">
        <v>2022</v>
      </c>
      <c r="G11" s="307" t="s">
        <v>855</v>
      </c>
    </row>
    <row r="12" spans="2:7" ht="11.5" x14ac:dyDescent="0.25">
      <c r="B12" s="248" t="s">
        <v>1219</v>
      </c>
      <c r="C12" s="312">
        <v>1</v>
      </c>
      <c r="D12" s="250">
        <v>0.66</v>
      </c>
      <c r="E12" s="249" t="s">
        <v>1220</v>
      </c>
      <c r="F12" s="249">
        <v>0.43</v>
      </c>
      <c r="G12" s="412" t="s">
        <v>1191</v>
      </c>
    </row>
    <row r="13" spans="2:7" ht="11.5" x14ac:dyDescent="0.25">
      <c r="B13" s="315" t="s">
        <v>1221</v>
      </c>
      <c r="C13" s="315" t="s">
        <v>1154</v>
      </c>
      <c r="D13" s="316">
        <v>0.22</v>
      </c>
      <c r="E13" s="249" t="s">
        <v>1220</v>
      </c>
      <c r="F13" s="317">
        <v>0.27</v>
      </c>
      <c r="G13" s="412" t="s">
        <v>1191</v>
      </c>
    </row>
    <row r="14" spans="2:7" ht="18" customHeight="1" x14ac:dyDescent="0.25">
      <c r="B14" s="315" t="s">
        <v>1222</v>
      </c>
      <c r="C14" s="315" t="s">
        <v>1154</v>
      </c>
      <c r="D14" s="316">
        <v>0.36</v>
      </c>
      <c r="E14" s="249" t="s">
        <v>1220</v>
      </c>
      <c r="F14" s="317">
        <v>0.14000000000000001</v>
      </c>
      <c r="G14" s="412" t="s">
        <v>1191</v>
      </c>
    </row>
    <row r="15" spans="2:7" ht="14.25" customHeight="1" x14ac:dyDescent="0.25">
      <c r="B15" s="315" t="s">
        <v>1223</v>
      </c>
      <c r="C15" s="315" t="s">
        <v>1154</v>
      </c>
      <c r="D15" s="316">
        <v>0.19</v>
      </c>
      <c r="E15" s="249" t="s">
        <v>1220</v>
      </c>
      <c r="F15" s="317">
        <v>0.08</v>
      </c>
      <c r="G15" s="412" t="s">
        <v>1191</v>
      </c>
    </row>
    <row r="16" spans="2:7" ht="11.5" x14ac:dyDescent="0.25">
      <c r="B16" s="253" t="s">
        <v>1224</v>
      </c>
      <c r="C16" s="313">
        <v>2</v>
      </c>
      <c r="D16" s="207">
        <v>763</v>
      </c>
      <c r="E16" s="249" t="s">
        <v>1220</v>
      </c>
      <c r="F16" s="254">
        <v>500</v>
      </c>
      <c r="G16" s="412" t="s">
        <v>1191</v>
      </c>
    </row>
    <row r="17" spans="2:7" ht="11.5" x14ac:dyDescent="0.25">
      <c r="B17" s="245" t="s">
        <v>1225</v>
      </c>
      <c r="C17" s="314"/>
      <c r="D17" s="251" t="s">
        <v>1226</v>
      </c>
      <c r="E17" s="249" t="s">
        <v>1220</v>
      </c>
      <c r="F17" s="252" t="s">
        <v>1227</v>
      </c>
      <c r="G17" s="412" t="s">
        <v>1191</v>
      </c>
    </row>
    <row r="18" spans="2:7" ht="11.5" x14ac:dyDescent="0.25">
      <c r="B18" s="345" t="s">
        <v>1228</v>
      </c>
      <c r="C18" s="314"/>
      <c r="D18" s="246">
        <v>0.47</v>
      </c>
      <c r="E18" s="249" t="s">
        <v>1229</v>
      </c>
      <c r="F18" s="247">
        <v>0.47</v>
      </c>
      <c r="G18" s="412" t="s">
        <v>1179</v>
      </c>
    </row>
    <row r="19" spans="2:7" ht="11.5" x14ac:dyDescent="0.25">
      <c r="B19" s="245" t="s">
        <v>1230</v>
      </c>
      <c r="C19" s="314"/>
      <c r="D19" s="246">
        <v>0.41</v>
      </c>
      <c r="E19" s="249" t="s">
        <v>1229</v>
      </c>
      <c r="F19" s="247">
        <v>0.4</v>
      </c>
      <c r="G19" s="412" t="s">
        <v>1179</v>
      </c>
    </row>
    <row r="20" spans="2:7" ht="23" x14ac:dyDescent="0.25">
      <c r="B20" s="245" t="s">
        <v>1231</v>
      </c>
      <c r="C20" s="314"/>
      <c r="D20" s="246">
        <v>0.09</v>
      </c>
      <c r="E20" s="377" t="s">
        <v>1229</v>
      </c>
      <c r="F20" s="247">
        <v>0.1</v>
      </c>
      <c r="G20" s="412" t="s">
        <v>1179</v>
      </c>
    </row>
    <row r="22" spans="2:7" ht="14.25" customHeight="1" x14ac:dyDescent="0.25">
      <c r="B22" s="564" t="s">
        <v>833</v>
      </c>
      <c r="C22" s="564"/>
      <c r="D22" s="564"/>
      <c r="E22" s="564"/>
      <c r="F22" s="564"/>
      <c r="G22" s="564"/>
    </row>
    <row r="23" spans="2:7" ht="14.25" customHeight="1" x14ac:dyDescent="0.25">
      <c r="B23" s="569" t="s">
        <v>1232</v>
      </c>
      <c r="C23" s="569"/>
      <c r="D23" s="569"/>
      <c r="E23" s="569"/>
      <c r="F23" s="569"/>
      <c r="G23" s="569"/>
    </row>
    <row r="24" spans="2:7" ht="26.25" customHeight="1" x14ac:dyDescent="0.25">
      <c r="B24" s="601" t="s">
        <v>1233</v>
      </c>
      <c r="C24" s="601"/>
      <c r="D24" s="601"/>
      <c r="E24" s="601"/>
      <c r="F24" s="601"/>
      <c r="G24" s="601"/>
    </row>
    <row r="25" spans="2:7" ht="14.25" customHeight="1" x14ac:dyDescent="0.25">
      <c r="B25" s="569"/>
      <c r="C25" s="569"/>
      <c r="D25" s="569"/>
      <c r="E25" s="569"/>
      <c r="F25" s="569"/>
    </row>
    <row r="26" spans="2:7" ht="14.25" customHeight="1" x14ac:dyDescent="0.25">
      <c r="B26" s="569"/>
      <c r="C26" s="569"/>
      <c r="D26" s="569"/>
      <c r="E26" s="569"/>
      <c r="F26" s="569"/>
    </row>
  </sheetData>
  <mergeCells count="7">
    <mergeCell ref="C7:E7"/>
    <mergeCell ref="B26:F26"/>
    <mergeCell ref="B9:F9"/>
    <mergeCell ref="B25:F25"/>
    <mergeCell ref="B22:G22"/>
    <mergeCell ref="B23:G23"/>
    <mergeCell ref="B24:G24"/>
  </mergeCells>
  <hyperlinks>
    <hyperlink ref="C7:E7" r:id="rId1" display="Old Mutual Limited Sustainability Report" xr:uid="{68C22635-8DEF-4AFE-99F6-EABC990CCC9D}"/>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F97D5-1EF2-428F-BE7F-FE35CF6E74D6}">
  <dimension ref="B7:I33"/>
  <sheetViews>
    <sheetView showGridLines="0" zoomScaleNormal="100" workbookViewId="0">
      <selection activeCell="C8" sqref="C8:E8"/>
    </sheetView>
  </sheetViews>
  <sheetFormatPr defaultColWidth="8.7265625" defaultRowHeight="14.25" customHeight="1" x14ac:dyDescent="0.25"/>
  <cols>
    <col min="1" max="1" width="2.54296875" style="31" customWidth="1"/>
    <col min="2" max="2" width="42.54296875" style="31" customWidth="1"/>
    <col min="3" max="3" width="20" style="31" bestFit="1" customWidth="1"/>
    <col min="4" max="4" width="30.453125" style="31" customWidth="1"/>
    <col min="5" max="5" width="22.453125" style="31" customWidth="1"/>
    <col min="6" max="6" width="19" style="31" customWidth="1"/>
    <col min="7" max="7" width="17.26953125" style="31" customWidth="1"/>
    <col min="8" max="8" width="21.26953125" style="31" customWidth="1"/>
    <col min="9" max="9" width="15.54296875" style="31" customWidth="1"/>
    <col min="10" max="16384" width="8.7265625" style="31"/>
  </cols>
  <sheetData>
    <row r="7" spans="2:9" ht="14.25" customHeight="1" x14ac:dyDescent="0.25">
      <c r="B7" s="396" t="s">
        <v>850</v>
      </c>
      <c r="C7" s="282"/>
      <c r="D7" s="282"/>
      <c r="E7" s="282"/>
    </row>
    <row r="8" spans="2:9" ht="14.25" customHeight="1" x14ac:dyDescent="0.3">
      <c r="B8" s="397" t="s">
        <v>1234</v>
      </c>
      <c r="C8" s="560" t="s">
        <v>38</v>
      </c>
      <c r="D8" s="560"/>
      <c r="E8" s="560"/>
      <c r="F8" s="393"/>
    </row>
    <row r="10" spans="2:9" ht="11.5" x14ac:dyDescent="0.25">
      <c r="B10" s="70" t="s">
        <v>1235</v>
      </c>
      <c r="C10" s="70">
        <v>2023</v>
      </c>
      <c r="D10" s="307" t="s">
        <v>854</v>
      </c>
      <c r="E10" s="70">
        <v>2022</v>
      </c>
      <c r="F10" s="307" t="s">
        <v>855</v>
      </c>
    </row>
    <row r="11" spans="2:9" ht="11.5" x14ac:dyDescent="0.25">
      <c r="B11" s="269" t="s">
        <v>1236</v>
      </c>
      <c r="C11" s="270">
        <v>15638947553.427299</v>
      </c>
      <c r="D11" s="380" t="s">
        <v>1237</v>
      </c>
      <c r="E11" s="271">
        <v>14658800000</v>
      </c>
      <c r="F11" s="380" t="s">
        <v>1238</v>
      </c>
      <c r="I11" s="327"/>
    </row>
    <row r="12" spans="2:9" ht="11.5" x14ac:dyDescent="0.25">
      <c r="B12" s="269" t="s">
        <v>1239</v>
      </c>
      <c r="C12" s="270">
        <v>7723537427.5908403</v>
      </c>
      <c r="D12" s="380" t="s">
        <v>1237</v>
      </c>
      <c r="E12" s="271">
        <v>7124868000</v>
      </c>
      <c r="F12" s="380" t="s">
        <v>1238</v>
      </c>
      <c r="I12" s="327"/>
    </row>
    <row r="13" spans="2:9" ht="11.5" x14ac:dyDescent="0.25">
      <c r="B13" s="269" t="s">
        <v>1240</v>
      </c>
      <c r="C13" s="270">
        <v>2934337269.9160566</v>
      </c>
      <c r="D13" s="380" t="s">
        <v>1237</v>
      </c>
      <c r="E13" s="271">
        <f>2960624000-5103000</f>
        <v>2955521000</v>
      </c>
      <c r="F13" s="380" t="s">
        <v>1238</v>
      </c>
      <c r="I13" s="327"/>
    </row>
    <row r="14" spans="2:9" ht="11.5" x14ac:dyDescent="0.25">
      <c r="B14" s="269" t="s">
        <v>1241</v>
      </c>
      <c r="C14" s="270">
        <v>3339703450.0903201</v>
      </c>
      <c r="D14" s="380" t="s">
        <v>1237</v>
      </c>
      <c r="E14" s="271">
        <v>3146324000</v>
      </c>
      <c r="F14" s="380" t="s">
        <v>1238</v>
      </c>
      <c r="I14" s="327"/>
    </row>
    <row r="15" spans="2:9" ht="11.5" x14ac:dyDescent="0.25">
      <c r="B15" s="272" t="s">
        <v>1242</v>
      </c>
      <c r="C15" s="273">
        <v>1175955333.33705</v>
      </c>
      <c r="D15" s="380" t="s">
        <v>1237</v>
      </c>
      <c r="E15" s="274">
        <v>907668000</v>
      </c>
      <c r="F15" s="380" t="s">
        <v>1238</v>
      </c>
      <c r="I15" s="327"/>
    </row>
    <row r="16" spans="2:9" ht="11.5" x14ac:dyDescent="0.25">
      <c r="B16" s="275" t="s">
        <v>1243</v>
      </c>
      <c r="C16" s="276">
        <v>295957206.93155497</v>
      </c>
      <c r="D16" s="380" t="s">
        <v>1237</v>
      </c>
      <c r="E16" s="277">
        <v>259467000</v>
      </c>
      <c r="F16" s="380" t="s">
        <v>1238</v>
      </c>
      <c r="I16" s="327"/>
    </row>
    <row r="17" spans="2:9" ht="11.5" x14ac:dyDescent="0.25">
      <c r="B17" s="275" t="s">
        <v>1244</v>
      </c>
      <c r="C17" s="381">
        <v>136090026.137981</v>
      </c>
      <c r="D17" s="383" t="s">
        <v>1237</v>
      </c>
      <c r="E17" s="277">
        <v>258847000</v>
      </c>
      <c r="F17" s="380" t="s">
        <v>1238</v>
      </c>
      <c r="I17" s="327"/>
    </row>
    <row r="18" spans="2:9" ht="15" customHeight="1" x14ac:dyDescent="0.25">
      <c r="B18" s="275" t="s">
        <v>1245</v>
      </c>
      <c r="C18" s="276">
        <v>33366839.308003698</v>
      </c>
      <c r="D18" s="382" t="s">
        <v>1052</v>
      </c>
      <c r="E18" s="277">
        <f>1002000+5103000</f>
        <v>6105000</v>
      </c>
      <c r="F18" s="382" t="s">
        <v>1052</v>
      </c>
      <c r="I18" s="327"/>
    </row>
    <row r="19" spans="2:9" ht="11.5" x14ac:dyDescent="0.25">
      <c r="D19" s="278"/>
      <c r="F19" s="322"/>
      <c r="I19" s="327"/>
    </row>
    <row r="20" spans="2:9" ht="11.5" x14ac:dyDescent="0.25">
      <c r="B20" s="70" t="s">
        <v>1246</v>
      </c>
      <c r="C20" s="70">
        <v>2023</v>
      </c>
      <c r="D20" s="307" t="s">
        <v>854</v>
      </c>
      <c r="E20" s="70">
        <v>2022</v>
      </c>
      <c r="F20" s="307" t="s">
        <v>855</v>
      </c>
      <c r="I20" s="327"/>
    </row>
    <row r="21" spans="2:9" ht="11.5" x14ac:dyDescent="0.25">
      <c r="B21" s="269" t="s">
        <v>1247</v>
      </c>
      <c r="C21" s="270">
        <v>174430704.48894691</v>
      </c>
      <c r="D21" s="383" t="s">
        <v>1237</v>
      </c>
      <c r="E21" s="324">
        <f>E12-E30</f>
        <v>145655512.74042034</v>
      </c>
      <c r="F21" s="380" t="s">
        <v>1238</v>
      </c>
      <c r="I21" s="327"/>
    </row>
    <row r="22" spans="2:9" ht="11.5" x14ac:dyDescent="0.25">
      <c r="B22" s="269" t="s">
        <v>1240</v>
      </c>
      <c r="C22" s="270">
        <v>2934337269.9160566</v>
      </c>
      <c r="D22" s="383" t="s">
        <v>1237</v>
      </c>
      <c r="E22" s="325">
        <f>E13</f>
        <v>2955521000</v>
      </c>
      <c r="F22" s="380" t="s">
        <v>1238</v>
      </c>
      <c r="I22" s="327"/>
    </row>
    <row r="23" spans="2:9" ht="11.5" x14ac:dyDescent="0.25">
      <c r="B23" s="269" t="s">
        <v>1241</v>
      </c>
      <c r="C23" s="270">
        <v>896368166.95793962</v>
      </c>
      <c r="D23" s="383" t="s">
        <v>1237</v>
      </c>
      <c r="E23" s="325">
        <f>E14-E31</f>
        <v>879947649.6872201</v>
      </c>
      <c r="F23" s="380" t="s">
        <v>1238</v>
      </c>
      <c r="I23" s="327"/>
    </row>
    <row r="24" spans="2:9" ht="11.5" x14ac:dyDescent="0.25">
      <c r="B24" s="269" t="s">
        <v>1248</v>
      </c>
      <c r="C24" s="270">
        <v>1175955333.33705</v>
      </c>
      <c r="D24" s="383" t="s">
        <v>1237</v>
      </c>
      <c r="E24" s="325">
        <f>E15</f>
        <v>907668000</v>
      </c>
      <c r="F24" s="380" t="s">
        <v>1238</v>
      </c>
      <c r="I24" s="327"/>
    </row>
    <row r="25" spans="2:9" ht="11.5" x14ac:dyDescent="0.25">
      <c r="B25" s="272" t="s">
        <v>1244</v>
      </c>
      <c r="C25" s="273">
        <v>136090026.137981</v>
      </c>
      <c r="D25" s="383" t="s">
        <v>1237</v>
      </c>
      <c r="E25" s="326">
        <f>E17</f>
        <v>258847000</v>
      </c>
      <c r="F25" s="380" t="s">
        <v>1238</v>
      </c>
      <c r="I25" s="327"/>
    </row>
    <row r="26" spans="2:9" ht="11.5" x14ac:dyDescent="0.25">
      <c r="B26" s="275" t="s">
        <v>1243</v>
      </c>
      <c r="C26" s="276">
        <v>295957206.93155497</v>
      </c>
      <c r="D26" s="383" t="s">
        <v>1237</v>
      </c>
      <c r="E26" s="326">
        <f>E16</f>
        <v>259467000</v>
      </c>
      <c r="F26" s="383" t="s">
        <v>1238</v>
      </c>
      <c r="I26" s="327"/>
    </row>
    <row r="27" spans="2:9" ht="11.5" x14ac:dyDescent="0.25">
      <c r="B27" s="275" t="s">
        <v>1245</v>
      </c>
      <c r="C27" s="276">
        <v>11001097.994999999</v>
      </c>
      <c r="D27" s="382" t="s">
        <v>1052</v>
      </c>
      <c r="E27" s="326">
        <v>1002000</v>
      </c>
      <c r="F27" s="382" t="s">
        <v>1052</v>
      </c>
      <c r="I27" s="327"/>
    </row>
    <row r="28" spans="2:9" ht="11.5" x14ac:dyDescent="0.25">
      <c r="D28" s="278"/>
      <c r="E28" s="278"/>
      <c r="F28" s="322"/>
      <c r="I28" s="327"/>
    </row>
    <row r="29" spans="2:9" ht="27" customHeight="1" x14ac:dyDescent="0.25">
      <c r="B29" s="70" t="s">
        <v>1249</v>
      </c>
      <c r="C29" s="70">
        <v>2023</v>
      </c>
      <c r="D29" s="307" t="s">
        <v>854</v>
      </c>
      <c r="E29" s="70">
        <v>2022</v>
      </c>
      <c r="F29" s="307" t="s">
        <v>855</v>
      </c>
      <c r="I29" s="327"/>
    </row>
    <row r="30" spans="2:9" ht="11.5" x14ac:dyDescent="0.25">
      <c r="B30" s="269" t="s">
        <v>1247</v>
      </c>
      <c r="C30" s="270">
        <v>7549106723.1018934</v>
      </c>
      <c r="D30" s="383" t="s">
        <v>1237</v>
      </c>
      <c r="E30" s="271">
        <f>6979212.48725958*1000</f>
        <v>6979212487.2595797</v>
      </c>
      <c r="F30" s="380" t="s">
        <v>1238</v>
      </c>
      <c r="I30" s="327"/>
    </row>
    <row r="31" spans="2:9" ht="11.5" x14ac:dyDescent="0.25">
      <c r="B31" s="272" t="s">
        <v>1241</v>
      </c>
      <c r="C31" s="273">
        <v>2443335283.1323805</v>
      </c>
      <c r="D31" s="383" t="s">
        <v>1237</v>
      </c>
      <c r="E31" s="271">
        <f>2266376.35031278*1000</f>
        <v>2266376350.3127799</v>
      </c>
      <c r="F31" s="380" t="s">
        <v>1238</v>
      </c>
      <c r="I31" s="327"/>
    </row>
    <row r="32" spans="2:9" ht="11.5" x14ac:dyDescent="0.25">
      <c r="B32" s="275" t="s">
        <v>1250</v>
      </c>
      <c r="C32" s="276">
        <v>66561933.233724706</v>
      </c>
      <c r="D32" s="382" t="s">
        <v>1237</v>
      </c>
      <c r="E32" s="271">
        <f>50453.2325349929*1000</f>
        <v>50453232.534992903</v>
      </c>
      <c r="F32" s="383" t="s">
        <v>1238</v>
      </c>
      <c r="I32" s="327"/>
    </row>
    <row r="33" spans="2:9" ht="11.5" x14ac:dyDescent="0.25">
      <c r="B33" s="275" t="s">
        <v>1245</v>
      </c>
      <c r="C33" s="276">
        <v>22365741.3130037</v>
      </c>
      <c r="D33" s="382" t="s">
        <v>1052</v>
      </c>
      <c r="E33" s="274">
        <v>5103000</v>
      </c>
      <c r="F33" s="382" t="s">
        <v>1052</v>
      </c>
      <c r="I33" s="327"/>
    </row>
  </sheetData>
  <mergeCells count="1">
    <mergeCell ref="C8:E8"/>
  </mergeCells>
  <hyperlinks>
    <hyperlink ref="C8:E8" r:id="rId1" display="Old Mutual Tax Transparency Report" xr:uid="{02EA3D57-1DFE-4EF9-8BD6-1E805A32501F}"/>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B1FC1-185B-4DB9-84DB-57417D061D0E}">
  <dimension ref="B8:G23"/>
  <sheetViews>
    <sheetView showGridLines="0" zoomScaleNormal="100" workbookViewId="0">
      <selection activeCell="F34" sqref="F34"/>
    </sheetView>
  </sheetViews>
  <sheetFormatPr defaultColWidth="8.7265625" defaultRowHeight="11.5" x14ac:dyDescent="0.25"/>
  <cols>
    <col min="1" max="1" width="8.7265625" style="31"/>
    <col min="2" max="2" width="38.453125" style="31" customWidth="1"/>
    <col min="3" max="3" width="14.54296875" style="31" customWidth="1"/>
    <col min="4" max="4" width="17.54296875" style="31" customWidth="1"/>
    <col min="5" max="16384" width="8.7265625" style="31"/>
  </cols>
  <sheetData>
    <row r="8" spans="2:7" x14ac:dyDescent="0.25">
      <c r="B8" s="603" t="s">
        <v>21</v>
      </c>
      <c r="C8" s="603"/>
      <c r="D8" s="603"/>
      <c r="E8" s="603"/>
      <c r="F8" s="603"/>
      <c r="G8" s="603"/>
    </row>
    <row r="10" spans="2:7" x14ac:dyDescent="0.25">
      <c r="B10" s="268" t="s">
        <v>1251</v>
      </c>
      <c r="C10" s="18"/>
      <c r="D10" s="18"/>
      <c r="E10" s="18"/>
      <c r="F10" s="18"/>
      <c r="G10" s="18"/>
    </row>
    <row r="11" spans="2:7" x14ac:dyDescent="0.25">
      <c r="B11" s="604" t="s">
        <v>1252</v>
      </c>
      <c r="C11" s="604"/>
      <c r="D11" s="604"/>
      <c r="E11" s="604"/>
      <c r="F11" s="604"/>
      <c r="G11" s="604"/>
    </row>
    <row r="12" spans="2:7" x14ac:dyDescent="0.25">
      <c r="B12" s="605" t="s">
        <v>1253</v>
      </c>
      <c r="C12" s="605"/>
      <c r="D12" s="605"/>
      <c r="E12" s="605"/>
      <c r="F12" s="605"/>
      <c r="G12" s="605"/>
    </row>
    <row r="13" spans="2:7" x14ac:dyDescent="0.25">
      <c r="B13" s="602" t="s">
        <v>1254</v>
      </c>
      <c r="C13" s="602"/>
      <c r="D13" s="602"/>
      <c r="E13" s="602"/>
      <c r="F13" s="602"/>
      <c r="G13" s="602"/>
    </row>
    <row r="14" spans="2:7" x14ac:dyDescent="0.25">
      <c r="B14" s="602" t="s">
        <v>1255</v>
      </c>
      <c r="C14" s="602"/>
      <c r="D14" s="602"/>
      <c r="E14" s="602"/>
      <c r="F14" s="602"/>
      <c r="G14" s="602"/>
    </row>
    <row r="15" spans="2:7" x14ac:dyDescent="0.25">
      <c r="B15" s="602" t="s">
        <v>1256</v>
      </c>
      <c r="C15" s="602"/>
      <c r="D15" s="602"/>
      <c r="E15" s="602"/>
      <c r="F15" s="602"/>
      <c r="G15" s="602"/>
    </row>
    <row r="16" spans="2:7" x14ac:dyDescent="0.25">
      <c r="B16" s="602" t="s">
        <v>1257</v>
      </c>
      <c r="C16" s="602"/>
      <c r="D16" s="602"/>
      <c r="E16" s="602"/>
      <c r="F16" s="602"/>
      <c r="G16" s="602"/>
    </row>
    <row r="17" spans="2:7" x14ac:dyDescent="0.25">
      <c r="B17" s="602" t="s">
        <v>1258</v>
      </c>
      <c r="C17" s="602"/>
      <c r="D17" s="602"/>
      <c r="E17" s="602"/>
      <c r="F17" s="602"/>
      <c r="G17" s="602"/>
    </row>
    <row r="18" spans="2:7" x14ac:dyDescent="0.25">
      <c r="B18" s="602" t="s">
        <v>1259</v>
      </c>
      <c r="C18" s="602"/>
      <c r="D18" s="602"/>
      <c r="E18" s="602"/>
      <c r="F18" s="602"/>
      <c r="G18" s="602"/>
    </row>
    <row r="19" spans="2:7" x14ac:dyDescent="0.25">
      <c r="B19" s="602" t="s">
        <v>1260</v>
      </c>
      <c r="C19" s="602"/>
      <c r="D19" s="602"/>
      <c r="E19" s="602"/>
      <c r="F19" s="602"/>
      <c r="G19" s="602"/>
    </row>
    <row r="20" spans="2:7" x14ac:dyDescent="0.25">
      <c r="B20" s="602" t="s">
        <v>1261</v>
      </c>
      <c r="C20" s="602"/>
      <c r="D20" s="602"/>
      <c r="E20" s="602"/>
      <c r="F20" s="602"/>
      <c r="G20" s="602"/>
    </row>
    <row r="21" spans="2:7" x14ac:dyDescent="0.25">
      <c r="B21" s="602" t="s">
        <v>1262</v>
      </c>
      <c r="C21" s="602"/>
      <c r="D21" s="602"/>
      <c r="E21" s="602"/>
      <c r="F21" s="602"/>
      <c r="G21" s="602"/>
    </row>
    <row r="22" spans="2:7" x14ac:dyDescent="0.25">
      <c r="B22" s="602" t="s">
        <v>1263</v>
      </c>
      <c r="C22" s="602"/>
      <c r="D22" s="602"/>
      <c r="E22" s="602"/>
      <c r="F22" s="602"/>
      <c r="G22" s="602"/>
    </row>
    <row r="23" spans="2:7" x14ac:dyDescent="0.25">
      <c r="B23" s="602" t="s">
        <v>1264</v>
      </c>
      <c r="C23" s="602"/>
      <c r="D23" s="602"/>
      <c r="E23" s="602"/>
      <c r="F23" s="602"/>
      <c r="G23" s="602"/>
    </row>
  </sheetData>
  <mergeCells count="14">
    <mergeCell ref="B23:G23"/>
    <mergeCell ref="B22:G22"/>
    <mergeCell ref="B15:G15"/>
    <mergeCell ref="B8:G8"/>
    <mergeCell ref="B11:G11"/>
    <mergeCell ref="B12:G12"/>
    <mergeCell ref="B13:G13"/>
    <mergeCell ref="B14:G14"/>
    <mergeCell ref="B21:G21"/>
    <mergeCell ref="B16:G16"/>
    <mergeCell ref="B17:G17"/>
    <mergeCell ref="B18:G18"/>
    <mergeCell ref="B19:G19"/>
    <mergeCell ref="B20:G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8119-9423-47F4-8FD0-50F4B7D4804D}">
  <dimension ref="B8:L190"/>
  <sheetViews>
    <sheetView showGridLines="0" zoomScaleNormal="100" workbookViewId="0">
      <selection activeCell="D38" sqref="D38"/>
    </sheetView>
  </sheetViews>
  <sheetFormatPr defaultColWidth="8.7265625" defaultRowHeight="12.5" x14ac:dyDescent="0.25"/>
  <cols>
    <col min="1" max="1" width="8.7265625" style="2"/>
    <col min="2" max="2" width="22.7265625" style="2" customWidth="1"/>
    <col min="3" max="3" width="55.453125" style="2" customWidth="1"/>
    <col min="4" max="4" width="68.453125" style="2" customWidth="1"/>
    <col min="5" max="5" width="23.54296875" style="2" customWidth="1"/>
    <col min="6" max="6" width="8.54296875" style="2" customWidth="1"/>
    <col min="7" max="16384" width="8.7265625" style="2"/>
  </cols>
  <sheetData>
    <row r="8" spans="2:12" ht="19.5" customHeight="1" x14ac:dyDescent="0.35">
      <c r="B8" s="511" t="s">
        <v>23</v>
      </c>
      <c r="C8" s="511"/>
      <c r="D8" s="511"/>
      <c r="E8" s="511"/>
    </row>
    <row r="10" spans="2:12" x14ac:dyDescent="0.25">
      <c r="B10" s="30" t="s">
        <v>24</v>
      </c>
      <c r="C10" s="37" t="s">
        <v>25</v>
      </c>
      <c r="D10" s="34"/>
      <c r="E10" s="34"/>
    </row>
    <row r="11" spans="2:12" x14ac:dyDescent="0.25">
      <c r="B11" s="31"/>
      <c r="C11" s="31"/>
      <c r="D11" s="31"/>
      <c r="E11" s="31"/>
    </row>
    <row r="12" spans="2:12" ht="15.5" x14ac:dyDescent="0.25">
      <c r="B12" s="494" t="s">
        <v>26</v>
      </c>
      <c r="C12" s="302"/>
      <c r="D12" s="11"/>
      <c r="E12" s="11"/>
      <c r="F12" s="11"/>
      <c r="G12" s="11"/>
      <c r="H12" s="11"/>
      <c r="I12" s="11"/>
      <c r="J12" s="11"/>
      <c r="K12" s="11"/>
      <c r="L12" s="11"/>
    </row>
    <row r="13" spans="2:12" x14ac:dyDescent="0.25">
      <c r="B13" s="495" t="s">
        <v>27</v>
      </c>
      <c r="C13" s="496" t="s">
        <v>28</v>
      </c>
      <c r="D13" s="496"/>
      <c r="E13" s="496"/>
    </row>
    <row r="14" spans="2:12" x14ac:dyDescent="0.25">
      <c r="B14" s="495" t="s">
        <v>29</v>
      </c>
      <c r="C14" s="496" t="s">
        <v>30</v>
      </c>
      <c r="D14" s="496"/>
      <c r="E14" s="496"/>
    </row>
    <row r="15" spans="2:12" ht="23" x14ac:dyDescent="0.25">
      <c r="B15" s="495" t="s">
        <v>31</v>
      </c>
      <c r="C15" s="497" t="s">
        <v>32</v>
      </c>
      <c r="D15" s="496"/>
      <c r="E15" s="496"/>
    </row>
    <row r="16" spans="2:12" x14ac:dyDescent="0.25">
      <c r="B16" s="495" t="s">
        <v>33</v>
      </c>
      <c r="C16" s="496" t="s">
        <v>34</v>
      </c>
      <c r="D16" s="496"/>
      <c r="E16" s="496"/>
    </row>
    <row r="17" spans="2:8" x14ac:dyDescent="0.25">
      <c r="B17" s="495" t="s">
        <v>35</v>
      </c>
      <c r="C17" s="497" t="s">
        <v>36</v>
      </c>
      <c r="D17" s="496"/>
      <c r="E17" s="496"/>
    </row>
    <row r="18" spans="2:8" x14ac:dyDescent="0.25">
      <c r="B18" s="495" t="s">
        <v>37</v>
      </c>
      <c r="C18" s="497" t="s">
        <v>38</v>
      </c>
      <c r="D18" s="497"/>
      <c r="E18" s="497"/>
    </row>
    <row r="19" spans="2:8" x14ac:dyDescent="0.25">
      <c r="B19" s="31"/>
      <c r="C19" s="31"/>
      <c r="D19" s="29"/>
      <c r="E19" s="29"/>
      <c r="F19" s="25"/>
      <c r="G19" s="25"/>
      <c r="H19" s="25"/>
    </row>
    <row r="20" spans="2:8" x14ac:dyDescent="0.25">
      <c r="B20" s="30" t="s">
        <v>39</v>
      </c>
      <c r="C20" s="30" t="s">
        <v>40</v>
      </c>
      <c r="D20" s="30" t="s">
        <v>41</v>
      </c>
      <c r="E20" s="30"/>
    </row>
    <row r="21" spans="2:8" ht="12.4" customHeight="1" x14ac:dyDescent="0.25">
      <c r="B21" s="501" t="s">
        <v>42</v>
      </c>
      <c r="C21" s="501"/>
      <c r="D21" s="501"/>
      <c r="E21" s="501"/>
    </row>
    <row r="22" spans="2:8" x14ac:dyDescent="0.25">
      <c r="B22" s="517" t="s">
        <v>43</v>
      </c>
      <c r="C22" s="514" t="s">
        <v>44</v>
      </c>
      <c r="D22" s="48" t="s">
        <v>45</v>
      </c>
      <c r="E22" s="49"/>
      <c r="F22" s="26"/>
      <c r="G22" s="27"/>
      <c r="H22" s="27"/>
    </row>
    <row r="23" spans="2:8" x14ac:dyDescent="0.25">
      <c r="B23" s="518"/>
      <c r="C23" s="515"/>
      <c r="D23" s="48" t="s">
        <v>46</v>
      </c>
      <c r="E23" s="49"/>
      <c r="F23" s="26"/>
      <c r="G23" s="27"/>
      <c r="H23" s="27"/>
    </row>
    <row r="24" spans="2:8" x14ac:dyDescent="0.25">
      <c r="B24" s="519"/>
      <c r="C24" s="516"/>
      <c r="D24" s="49" t="s">
        <v>47</v>
      </c>
      <c r="E24" s="49"/>
      <c r="F24" s="26"/>
      <c r="G24" s="27"/>
      <c r="H24" s="27"/>
    </row>
    <row r="25" spans="2:8" ht="14.65" customHeight="1" x14ac:dyDescent="0.25">
      <c r="B25" s="517" t="s">
        <v>48</v>
      </c>
      <c r="C25" s="514" t="s">
        <v>49</v>
      </c>
      <c r="D25" s="49" t="s">
        <v>46</v>
      </c>
      <c r="E25" s="49"/>
      <c r="F25" s="26"/>
      <c r="G25" s="27"/>
      <c r="H25" s="27"/>
    </row>
    <row r="26" spans="2:8" x14ac:dyDescent="0.25">
      <c r="B26" s="519"/>
      <c r="C26" s="516"/>
      <c r="D26" s="49" t="s">
        <v>47</v>
      </c>
      <c r="E26" s="49"/>
    </row>
    <row r="27" spans="2:8" ht="34.5" x14ac:dyDescent="0.25">
      <c r="B27" s="50" t="s">
        <v>50</v>
      </c>
      <c r="C27" s="498" t="s">
        <v>51</v>
      </c>
      <c r="D27" s="49" t="s">
        <v>52</v>
      </c>
      <c r="E27" s="49"/>
    </row>
    <row r="28" spans="2:8" x14ac:dyDescent="0.25">
      <c r="B28" s="50" t="s">
        <v>53</v>
      </c>
      <c r="C28" s="51" t="s">
        <v>54</v>
      </c>
      <c r="D28" s="49" t="s">
        <v>55</v>
      </c>
      <c r="E28" s="49"/>
    </row>
    <row r="29" spans="2:8" x14ac:dyDescent="0.25">
      <c r="B29" s="50" t="s">
        <v>56</v>
      </c>
      <c r="C29" s="51" t="s">
        <v>57</v>
      </c>
      <c r="D29" s="49" t="s">
        <v>58</v>
      </c>
      <c r="E29" s="49"/>
    </row>
    <row r="30" spans="2:8" ht="72.75" customHeight="1" x14ac:dyDescent="0.25">
      <c r="B30" s="50" t="s">
        <v>59</v>
      </c>
      <c r="C30" s="51" t="s">
        <v>60</v>
      </c>
      <c r="D30" s="49" t="s">
        <v>61</v>
      </c>
      <c r="E30" s="49"/>
    </row>
    <row r="31" spans="2:8" ht="39.65" customHeight="1" x14ac:dyDescent="0.25">
      <c r="B31" s="512" t="s">
        <v>62</v>
      </c>
      <c r="C31" s="502" t="s">
        <v>63</v>
      </c>
      <c r="D31" s="52" t="s">
        <v>64</v>
      </c>
      <c r="E31" s="52"/>
    </row>
    <row r="32" spans="2:8" x14ac:dyDescent="0.25">
      <c r="B32" s="513"/>
      <c r="C32" s="504"/>
      <c r="D32" s="53" t="s">
        <v>65</v>
      </c>
      <c r="E32" s="54"/>
    </row>
    <row r="33" spans="2:5" x14ac:dyDescent="0.25">
      <c r="B33" s="50" t="s">
        <v>66</v>
      </c>
      <c r="C33" s="51" t="s">
        <v>67</v>
      </c>
      <c r="D33" s="451" t="s">
        <v>65</v>
      </c>
      <c r="E33" s="52"/>
    </row>
    <row r="34" spans="2:5" ht="23" x14ac:dyDescent="0.25">
      <c r="B34" s="520" t="s">
        <v>68</v>
      </c>
      <c r="C34" s="502" t="s">
        <v>69</v>
      </c>
      <c r="D34" s="452" t="s">
        <v>70</v>
      </c>
      <c r="E34" s="452"/>
    </row>
    <row r="35" spans="2:5" x14ac:dyDescent="0.25">
      <c r="B35" s="521"/>
      <c r="C35" s="504"/>
      <c r="D35" s="433" t="s">
        <v>71</v>
      </c>
      <c r="E35" s="434"/>
    </row>
    <row r="36" spans="2:5" x14ac:dyDescent="0.25">
      <c r="B36" s="50" t="s">
        <v>72</v>
      </c>
      <c r="C36" s="51" t="s">
        <v>73</v>
      </c>
      <c r="D36" s="54" t="s">
        <v>74</v>
      </c>
      <c r="E36" s="54"/>
    </row>
    <row r="37" spans="2:5" x14ac:dyDescent="0.25">
      <c r="B37" s="50" t="s">
        <v>75</v>
      </c>
      <c r="C37" s="51" t="s">
        <v>76</v>
      </c>
      <c r="D37" s="49" t="s">
        <v>77</v>
      </c>
      <c r="E37" s="49"/>
    </row>
    <row r="38" spans="2:5" ht="23" x14ac:dyDescent="0.25">
      <c r="B38" s="50" t="s">
        <v>78</v>
      </c>
      <c r="C38" s="51" t="s">
        <v>79</v>
      </c>
      <c r="D38" s="49" t="s">
        <v>80</v>
      </c>
      <c r="E38" s="49"/>
    </row>
    <row r="39" spans="2:5" ht="28.5" customHeight="1" x14ac:dyDescent="0.25">
      <c r="B39" s="50" t="s">
        <v>81</v>
      </c>
      <c r="C39" s="51" t="s">
        <v>82</v>
      </c>
      <c r="D39" s="49" t="s">
        <v>83</v>
      </c>
      <c r="E39" s="49"/>
    </row>
    <row r="40" spans="2:5" ht="23" x14ac:dyDescent="0.25">
      <c r="B40" s="50" t="s">
        <v>84</v>
      </c>
      <c r="C40" s="51" t="s">
        <v>85</v>
      </c>
      <c r="D40" s="49" t="s">
        <v>83</v>
      </c>
      <c r="E40" s="49"/>
    </row>
    <row r="41" spans="2:5" ht="23" x14ac:dyDescent="0.25">
      <c r="B41" s="512" t="s">
        <v>86</v>
      </c>
      <c r="C41" s="502" t="s">
        <v>87</v>
      </c>
      <c r="D41" s="52" t="s">
        <v>88</v>
      </c>
      <c r="E41" s="52"/>
    </row>
    <row r="42" spans="2:5" x14ac:dyDescent="0.25">
      <c r="B42" s="513"/>
      <c r="C42" s="504"/>
      <c r="D42" s="55" t="s">
        <v>89</v>
      </c>
      <c r="E42" s="54"/>
    </row>
    <row r="43" spans="2:5" x14ac:dyDescent="0.25">
      <c r="B43" s="56" t="s">
        <v>90</v>
      </c>
      <c r="C43" s="57" t="s">
        <v>91</v>
      </c>
      <c r="D43" s="49" t="s">
        <v>92</v>
      </c>
      <c r="E43" s="49"/>
    </row>
    <row r="44" spans="2:5" x14ac:dyDescent="0.25">
      <c r="B44" s="50" t="s">
        <v>93</v>
      </c>
      <c r="C44" s="51" t="s">
        <v>94</v>
      </c>
      <c r="D44" s="49" t="s">
        <v>95</v>
      </c>
      <c r="E44" s="49"/>
    </row>
    <row r="45" spans="2:5" x14ac:dyDescent="0.25">
      <c r="B45" s="58" t="s">
        <v>96</v>
      </c>
      <c r="C45" s="59" t="s">
        <v>97</v>
      </c>
      <c r="D45" s="49" t="s">
        <v>98</v>
      </c>
      <c r="E45" s="49"/>
    </row>
    <row r="46" spans="2:5" x14ac:dyDescent="0.25">
      <c r="B46" s="56" t="s">
        <v>99</v>
      </c>
      <c r="C46" s="57" t="s">
        <v>100</v>
      </c>
      <c r="D46" s="49" t="s">
        <v>101</v>
      </c>
      <c r="E46" s="49"/>
    </row>
    <row r="47" spans="2:5" x14ac:dyDescent="0.25">
      <c r="B47" s="50" t="s">
        <v>102</v>
      </c>
      <c r="C47" s="51" t="s">
        <v>103</v>
      </c>
      <c r="D47" s="49" t="s">
        <v>104</v>
      </c>
      <c r="E47" s="49"/>
    </row>
    <row r="48" spans="2:5" ht="23" x14ac:dyDescent="0.25">
      <c r="B48" s="58" t="s">
        <v>105</v>
      </c>
      <c r="C48" s="59" t="s">
        <v>106</v>
      </c>
      <c r="D48" s="49" t="s">
        <v>107</v>
      </c>
      <c r="E48" s="49"/>
    </row>
    <row r="49" spans="2:5" ht="23" x14ac:dyDescent="0.25">
      <c r="B49" s="56" t="s">
        <v>108</v>
      </c>
      <c r="C49" s="57" t="s">
        <v>109</v>
      </c>
      <c r="D49" s="49" t="s">
        <v>110</v>
      </c>
      <c r="E49" s="49"/>
    </row>
    <row r="50" spans="2:5" ht="23" x14ac:dyDescent="0.25">
      <c r="B50" s="50" t="s">
        <v>111</v>
      </c>
      <c r="C50" s="51" t="s">
        <v>112</v>
      </c>
      <c r="D50" s="429" t="s">
        <v>83</v>
      </c>
      <c r="E50" s="49"/>
    </row>
    <row r="51" spans="2:5" x14ac:dyDescent="0.25">
      <c r="B51" s="58" t="s">
        <v>113</v>
      </c>
      <c r="C51" s="59" t="s">
        <v>114</v>
      </c>
      <c r="D51" s="430" t="s">
        <v>115</v>
      </c>
      <c r="E51" s="55"/>
    </row>
    <row r="52" spans="2:5" ht="23" x14ac:dyDescent="0.25">
      <c r="B52" s="56" t="s">
        <v>116</v>
      </c>
      <c r="C52" s="57" t="s">
        <v>117</v>
      </c>
      <c r="D52" s="49" t="s">
        <v>118</v>
      </c>
      <c r="E52" s="49"/>
    </row>
    <row r="53" spans="2:5" ht="23" x14ac:dyDescent="0.25">
      <c r="B53" s="50" t="s">
        <v>119</v>
      </c>
      <c r="C53" s="51" t="s">
        <v>120</v>
      </c>
      <c r="D53" s="49" t="s">
        <v>121</v>
      </c>
      <c r="E53" s="49"/>
    </row>
    <row r="54" spans="2:5" ht="12.75" customHeight="1" x14ac:dyDescent="0.25">
      <c r="B54" s="60" t="s">
        <v>122</v>
      </c>
      <c r="C54" s="61" t="s">
        <v>123</v>
      </c>
      <c r="D54" s="49" t="s">
        <v>118</v>
      </c>
      <c r="E54" s="49"/>
    </row>
    <row r="55" spans="2:5" x14ac:dyDescent="0.25">
      <c r="B55" s="50" t="s">
        <v>124</v>
      </c>
      <c r="C55" s="51" t="s">
        <v>125</v>
      </c>
      <c r="D55" s="55" t="s">
        <v>126</v>
      </c>
      <c r="E55" s="49"/>
    </row>
    <row r="56" spans="2:5" x14ac:dyDescent="0.25">
      <c r="B56" s="58" t="s">
        <v>127</v>
      </c>
      <c r="C56" s="59" t="s">
        <v>128</v>
      </c>
      <c r="D56" s="49" t="s">
        <v>129</v>
      </c>
      <c r="E56" s="49"/>
    </row>
    <row r="57" spans="2:5" x14ac:dyDescent="0.25">
      <c r="B57" s="60" t="s">
        <v>130</v>
      </c>
      <c r="C57" s="61" t="s">
        <v>131</v>
      </c>
      <c r="D57" s="55" t="s">
        <v>132</v>
      </c>
      <c r="E57" s="49"/>
    </row>
    <row r="58" spans="2:5" x14ac:dyDescent="0.25">
      <c r="B58" s="501" t="s">
        <v>133</v>
      </c>
      <c r="C58" s="501"/>
      <c r="D58" s="501"/>
      <c r="E58" s="501"/>
    </row>
    <row r="59" spans="2:5" x14ac:dyDescent="0.25">
      <c r="B59" s="50" t="s">
        <v>134</v>
      </c>
      <c r="C59" s="51" t="s">
        <v>135</v>
      </c>
      <c r="D59" s="49" t="s">
        <v>136</v>
      </c>
      <c r="E59" s="49"/>
    </row>
    <row r="60" spans="2:5" x14ac:dyDescent="0.25">
      <c r="B60" s="50" t="s">
        <v>137</v>
      </c>
      <c r="C60" s="51" t="s">
        <v>138</v>
      </c>
      <c r="D60" s="49" t="s">
        <v>136</v>
      </c>
      <c r="E60" s="49"/>
    </row>
    <row r="61" spans="2:5" x14ac:dyDescent="0.25">
      <c r="B61" s="60" t="s">
        <v>139</v>
      </c>
      <c r="C61" s="51" t="s">
        <v>140</v>
      </c>
      <c r="D61" s="49" t="s">
        <v>136</v>
      </c>
      <c r="E61" s="49"/>
    </row>
    <row r="62" spans="2:5" ht="12.4" customHeight="1" x14ac:dyDescent="0.25">
      <c r="B62" s="501" t="s">
        <v>141</v>
      </c>
      <c r="C62" s="501"/>
      <c r="D62" s="501"/>
      <c r="E62" s="501"/>
    </row>
    <row r="63" spans="2:5" ht="34.5" x14ac:dyDescent="0.25">
      <c r="B63" s="50" t="s">
        <v>142</v>
      </c>
      <c r="C63" s="51" t="s">
        <v>143</v>
      </c>
      <c r="D63" s="49" t="s">
        <v>144</v>
      </c>
      <c r="E63" s="49"/>
    </row>
    <row r="64" spans="2:5" ht="23" x14ac:dyDescent="0.25">
      <c r="B64" s="56" t="s">
        <v>145</v>
      </c>
      <c r="C64" s="57" t="s">
        <v>146</v>
      </c>
      <c r="D64" s="49" t="s">
        <v>118</v>
      </c>
      <c r="E64" s="49"/>
    </row>
    <row r="65" spans="2:5" ht="23" x14ac:dyDescent="0.25">
      <c r="B65" s="50" t="s">
        <v>147</v>
      </c>
      <c r="C65" s="51" t="s">
        <v>148</v>
      </c>
      <c r="D65" s="49" t="s">
        <v>118</v>
      </c>
      <c r="E65" s="49"/>
    </row>
    <row r="66" spans="2:5" ht="23" x14ac:dyDescent="0.25">
      <c r="B66" s="58" t="s">
        <v>149</v>
      </c>
      <c r="C66" s="59" t="s">
        <v>150</v>
      </c>
      <c r="D66" s="49" t="s">
        <v>118</v>
      </c>
      <c r="E66" s="49"/>
    </row>
    <row r="67" spans="2:5" ht="12.4" customHeight="1" x14ac:dyDescent="0.25">
      <c r="B67" s="501" t="s">
        <v>151</v>
      </c>
      <c r="C67" s="501"/>
      <c r="D67" s="501"/>
      <c r="E67" s="501"/>
    </row>
    <row r="68" spans="2:5" ht="27" customHeight="1" x14ac:dyDescent="0.25">
      <c r="B68" s="60" t="s">
        <v>152</v>
      </c>
      <c r="C68" s="57" t="s">
        <v>153</v>
      </c>
      <c r="D68" s="49" t="s">
        <v>118</v>
      </c>
      <c r="E68" s="49"/>
    </row>
    <row r="69" spans="2:5" x14ac:dyDescent="0.25">
      <c r="B69" s="50" t="s">
        <v>154</v>
      </c>
      <c r="C69" s="51" t="s">
        <v>155</v>
      </c>
      <c r="D69" s="433" t="s">
        <v>156</v>
      </c>
      <c r="E69" s="49"/>
    </row>
    <row r="70" spans="2:5" ht="12.4" customHeight="1" x14ac:dyDescent="0.25">
      <c r="B70" s="508" t="s">
        <v>157</v>
      </c>
      <c r="C70" s="508"/>
      <c r="D70" s="508"/>
      <c r="E70" s="508"/>
    </row>
    <row r="71" spans="2:5" x14ac:dyDescent="0.25">
      <c r="B71" s="60" t="s">
        <v>158</v>
      </c>
      <c r="C71" s="57" t="s">
        <v>159</v>
      </c>
      <c r="D71" s="49" t="s">
        <v>160</v>
      </c>
      <c r="E71" s="49"/>
    </row>
    <row r="72" spans="2:5" x14ac:dyDescent="0.25">
      <c r="B72" s="50" t="s">
        <v>161</v>
      </c>
      <c r="C72" s="51" t="s">
        <v>162</v>
      </c>
      <c r="D72" s="49" t="s">
        <v>163</v>
      </c>
      <c r="E72" s="49"/>
    </row>
    <row r="73" spans="2:5" ht="14.65" customHeight="1" x14ac:dyDescent="0.25">
      <c r="B73" s="501" t="s">
        <v>164</v>
      </c>
      <c r="C73" s="501"/>
      <c r="D73" s="501"/>
      <c r="E73" s="501"/>
    </row>
    <row r="74" spans="2:5" x14ac:dyDescent="0.25">
      <c r="B74" s="49" t="s">
        <v>165</v>
      </c>
      <c r="C74" s="51" t="s">
        <v>166</v>
      </c>
      <c r="D74" s="49" t="s">
        <v>167</v>
      </c>
      <c r="E74" s="49"/>
    </row>
    <row r="75" spans="2:5" ht="12.4" customHeight="1" x14ac:dyDescent="0.25">
      <c r="B75" s="501" t="s">
        <v>168</v>
      </c>
      <c r="C75" s="501"/>
      <c r="D75" s="501"/>
      <c r="E75" s="501"/>
    </row>
    <row r="76" spans="2:5" ht="23" x14ac:dyDescent="0.25">
      <c r="B76" s="60" t="s">
        <v>169</v>
      </c>
      <c r="C76" s="57" t="s">
        <v>170</v>
      </c>
      <c r="D76" s="49" t="s">
        <v>118</v>
      </c>
      <c r="E76" s="49"/>
    </row>
    <row r="77" spans="2:5" ht="34.5" x14ac:dyDescent="0.25">
      <c r="B77" s="56" t="s">
        <v>171</v>
      </c>
      <c r="C77" s="57" t="s">
        <v>172</v>
      </c>
      <c r="D77" s="49" t="s">
        <v>173</v>
      </c>
      <c r="E77" s="49"/>
    </row>
    <row r="78" spans="2:5" x14ac:dyDescent="0.25">
      <c r="B78" s="50" t="s">
        <v>174</v>
      </c>
      <c r="C78" s="51" t="s">
        <v>175</v>
      </c>
      <c r="D78" s="49" t="s">
        <v>176</v>
      </c>
      <c r="E78" s="49"/>
    </row>
    <row r="79" spans="2:5" ht="14.65" customHeight="1" x14ac:dyDescent="0.25">
      <c r="B79" s="501" t="s">
        <v>177</v>
      </c>
      <c r="C79" s="501"/>
      <c r="D79" s="501"/>
      <c r="E79" s="501"/>
    </row>
    <row r="80" spans="2:5" ht="23" x14ac:dyDescent="0.25">
      <c r="B80" s="50" t="s">
        <v>178</v>
      </c>
      <c r="C80" s="51" t="s">
        <v>179</v>
      </c>
      <c r="D80" s="49" t="s">
        <v>118</v>
      </c>
      <c r="E80" s="49"/>
    </row>
    <row r="81" spans="2:5" x14ac:dyDescent="0.25">
      <c r="B81" s="501" t="s">
        <v>180</v>
      </c>
      <c r="C81" s="501"/>
      <c r="D81" s="501"/>
      <c r="E81" s="501"/>
    </row>
    <row r="82" spans="2:5" x14ac:dyDescent="0.25">
      <c r="B82" s="33" t="s">
        <v>181</v>
      </c>
      <c r="C82" s="40" t="s">
        <v>182</v>
      </c>
      <c r="D82" s="32" t="s">
        <v>183</v>
      </c>
      <c r="E82" s="32"/>
    </row>
    <row r="83" spans="2:5" x14ac:dyDescent="0.25">
      <c r="B83" s="33" t="s">
        <v>184</v>
      </c>
      <c r="C83" s="40" t="s">
        <v>185</v>
      </c>
      <c r="D83" s="32" t="s">
        <v>186</v>
      </c>
      <c r="E83" s="32"/>
    </row>
    <row r="84" spans="2:5" ht="23" x14ac:dyDescent="0.25">
      <c r="B84" s="33" t="s">
        <v>187</v>
      </c>
      <c r="C84" s="40" t="s">
        <v>188</v>
      </c>
      <c r="D84" s="32" t="s">
        <v>189</v>
      </c>
      <c r="E84" s="32"/>
    </row>
    <row r="85" spans="2:5" x14ac:dyDescent="0.25">
      <c r="B85" s="33" t="s">
        <v>190</v>
      </c>
      <c r="C85" s="40" t="s">
        <v>191</v>
      </c>
      <c r="D85" s="32" t="s">
        <v>192</v>
      </c>
      <c r="E85" s="32"/>
    </row>
    <row r="86" spans="2:5" x14ac:dyDescent="0.25">
      <c r="B86" s="501" t="s">
        <v>193</v>
      </c>
      <c r="C86" s="501"/>
      <c r="D86" s="501"/>
      <c r="E86" s="501"/>
    </row>
    <row r="87" spans="2:5" x14ac:dyDescent="0.25">
      <c r="B87" s="32" t="s">
        <v>194</v>
      </c>
      <c r="C87" s="40" t="s">
        <v>195</v>
      </c>
      <c r="D87" s="32" t="s">
        <v>196</v>
      </c>
      <c r="E87" s="32"/>
    </row>
    <row r="88" spans="2:5" x14ac:dyDescent="0.25">
      <c r="B88" s="32" t="s">
        <v>197</v>
      </c>
      <c r="C88" s="40" t="s">
        <v>198</v>
      </c>
      <c r="D88" s="32" t="s">
        <v>196</v>
      </c>
      <c r="E88" s="32"/>
    </row>
    <row r="89" spans="2:5" x14ac:dyDescent="0.25">
      <c r="B89" s="32" t="s">
        <v>199</v>
      </c>
      <c r="C89" s="40" t="s">
        <v>200</v>
      </c>
      <c r="D89" s="32" t="s">
        <v>196</v>
      </c>
      <c r="E89" s="32"/>
    </row>
    <row r="90" spans="2:5" x14ac:dyDescent="0.25">
      <c r="B90" s="501" t="s">
        <v>201</v>
      </c>
      <c r="C90" s="501"/>
      <c r="D90" s="501"/>
      <c r="E90" s="501"/>
    </row>
    <row r="91" spans="2:5" x14ac:dyDescent="0.25">
      <c r="B91" s="509" t="s">
        <v>202</v>
      </c>
      <c r="C91" s="502" t="s">
        <v>203</v>
      </c>
      <c r="D91" s="49" t="s">
        <v>204</v>
      </c>
      <c r="E91" s="32"/>
    </row>
    <row r="92" spans="2:5" x14ac:dyDescent="0.25">
      <c r="B92" s="510"/>
      <c r="C92" s="504"/>
      <c r="D92" s="55" t="s">
        <v>205</v>
      </c>
      <c r="E92" s="32"/>
    </row>
    <row r="93" spans="2:5" ht="23" x14ac:dyDescent="0.25">
      <c r="B93" s="509" t="s">
        <v>206</v>
      </c>
      <c r="C93" s="502" t="s">
        <v>207</v>
      </c>
      <c r="D93" s="49" t="s">
        <v>208</v>
      </c>
      <c r="E93" s="32"/>
    </row>
    <row r="94" spans="2:5" x14ac:dyDescent="0.25">
      <c r="B94" s="510"/>
      <c r="C94" s="504"/>
      <c r="D94" s="55" t="s">
        <v>205</v>
      </c>
      <c r="E94" s="38"/>
    </row>
    <row r="95" spans="2:5" x14ac:dyDescent="0.25">
      <c r="B95" s="509" t="s">
        <v>209</v>
      </c>
      <c r="C95" s="502" t="s">
        <v>210</v>
      </c>
      <c r="D95" s="52" t="s">
        <v>211</v>
      </c>
      <c r="E95" s="38"/>
    </row>
    <row r="96" spans="2:5" x14ac:dyDescent="0.25">
      <c r="B96" s="510"/>
      <c r="C96" s="504"/>
      <c r="D96" s="55" t="s">
        <v>212</v>
      </c>
      <c r="E96" s="39"/>
    </row>
    <row r="97" spans="2:5" ht="23" x14ac:dyDescent="0.25">
      <c r="B97" s="49" t="s">
        <v>213</v>
      </c>
      <c r="C97" s="51" t="s">
        <v>214</v>
      </c>
      <c r="D97" s="52" t="s">
        <v>215</v>
      </c>
      <c r="E97" s="32"/>
    </row>
    <row r="98" spans="2:5" ht="23" x14ac:dyDescent="0.25">
      <c r="B98" s="49" t="s">
        <v>216</v>
      </c>
      <c r="C98" s="51" t="s">
        <v>217</v>
      </c>
      <c r="D98" s="52" t="s">
        <v>215</v>
      </c>
      <c r="E98" s="32"/>
    </row>
    <row r="99" spans="2:5" ht="12.4" customHeight="1" x14ac:dyDescent="0.25">
      <c r="B99" s="501" t="s">
        <v>218</v>
      </c>
      <c r="C99" s="501"/>
      <c r="D99" s="501"/>
      <c r="E99" s="501"/>
    </row>
    <row r="100" spans="2:5" x14ac:dyDescent="0.25">
      <c r="B100" s="49" t="s">
        <v>219</v>
      </c>
      <c r="C100" s="51" t="s">
        <v>220</v>
      </c>
      <c r="D100" s="49" t="s">
        <v>221</v>
      </c>
      <c r="E100" s="32"/>
    </row>
    <row r="101" spans="2:5" x14ac:dyDescent="0.25">
      <c r="B101" s="49" t="s">
        <v>222</v>
      </c>
      <c r="C101" s="51" t="s">
        <v>223</v>
      </c>
      <c r="D101" s="49" t="s">
        <v>224</v>
      </c>
      <c r="E101" s="32"/>
    </row>
    <row r="102" spans="2:5" x14ac:dyDescent="0.25">
      <c r="B102" s="52" t="s">
        <v>225</v>
      </c>
      <c r="C102" s="57" t="s">
        <v>226</v>
      </c>
      <c r="D102" s="49" t="s">
        <v>196</v>
      </c>
      <c r="E102" s="38"/>
    </row>
    <row r="103" spans="2:5" x14ac:dyDescent="0.25">
      <c r="B103" s="49" t="s">
        <v>227</v>
      </c>
      <c r="C103" s="51" t="s">
        <v>228</v>
      </c>
      <c r="D103" s="49" t="s">
        <v>196</v>
      </c>
      <c r="E103" s="32"/>
    </row>
    <row r="104" spans="2:5" x14ac:dyDescent="0.25">
      <c r="B104" s="509" t="s">
        <v>229</v>
      </c>
      <c r="C104" s="502" t="s">
        <v>230</v>
      </c>
      <c r="D104" s="52" t="s">
        <v>211</v>
      </c>
      <c r="E104" s="38"/>
    </row>
    <row r="105" spans="2:5" x14ac:dyDescent="0.25">
      <c r="B105" s="510"/>
      <c r="C105" s="504"/>
      <c r="D105" s="55" t="s">
        <v>205</v>
      </c>
      <c r="E105" s="39"/>
    </row>
    <row r="106" spans="2:5" x14ac:dyDescent="0.25">
      <c r="B106" s="501" t="s">
        <v>231</v>
      </c>
      <c r="C106" s="501"/>
      <c r="D106" s="501"/>
      <c r="E106" s="501"/>
    </row>
    <row r="107" spans="2:5" ht="34.5" x14ac:dyDescent="0.25">
      <c r="B107" s="49" t="s">
        <v>232</v>
      </c>
      <c r="C107" s="51" t="s">
        <v>233</v>
      </c>
      <c r="D107" s="49" t="s">
        <v>118</v>
      </c>
      <c r="E107" s="49"/>
    </row>
    <row r="108" spans="2:5" ht="23" x14ac:dyDescent="0.25">
      <c r="B108" s="49" t="s">
        <v>234</v>
      </c>
      <c r="C108" s="51" t="s">
        <v>235</v>
      </c>
      <c r="D108" s="49" t="s">
        <v>118</v>
      </c>
      <c r="E108" s="49"/>
    </row>
    <row r="109" spans="2:5" ht="12.4" customHeight="1" x14ac:dyDescent="0.25">
      <c r="B109" s="49" t="s">
        <v>236</v>
      </c>
      <c r="C109" s="51" t="s">
        <v>237</v>
      </c>
      <c r="D109" s="49" t="s">
        <v>118</v>
      </c>
      <c r="E109" s="49"/>
    </row>
    <row r="110" spans="2:5" ht="23" x14ac:dyDescent="0.25">
      <c r="B110" s="49" t="s">
        <v>238</v>
      </c>
      <c r="C110" s="51" t="s">
        <v>239</v>
      </c>
      <c r="D110" s="49" t="s">
        <v>118</v>
      </c>
      <c r="E110" s="49"/>
    </row>
    <row r="111" spans="2:5" x14ac:dyDescent="0.25">
      <c r="B111" s="501" t="s">
        <v>240</v>
      </c>
      <c r="C111" s="501"/>
      <c r="D111" s="501"/>
      <c r="E111" s="501"/>
    </row>
    <row r="112" spans="2:5" x14ac:dyDescent="0.25">
      <c r="B112" s="509" t="s">
        <v>241</v>
      </c>
      <c r="C112" s="502" t="s">
        <v>242</v>
      </c>
      <c r="D112" s="52" t="s">
        <v>211</v>
      </c>
      <c r="E112" s="52"/>
    </row>
    <row r="113" spans="2:5" x14ac:dyDescent="0.25">
      <c r="B113" s="510"/>
      <c r="C113" s="504"/>
      <c r="D113" s="55" t="s">
        <v>205</v>
      </c>
      <c r="E113" s="54"/>
    </row>
    <row r="114" spans="2:5" x14ac:dyDescent="0.25">
      <c r="B114" s="509" t="s">
        <v>243</v>
      </c>
      <c r="C114" s="502" t="s">
        <v>244</v>
      </c>
      <c r="D114" s="52" t="s">
        <v>211</v>
      </c>
      <c r="E114" s="52"/>
    </row>
    <row r="115" spans="2:5" x14ac:dyDescent="0.25">
      <c r="B115" s="510"/>
      <c r="C115" s="504"/>
      <c r="D115" s="55" t="s">
        <v>205</v>
      </c>
      <c r="E115" s="54"/>
    </row>
    <row r="116" spans="2:5" x14ac:dyDescent="0.25">
      <c r="B116" s="509" t="s">
        <v>245</v>
      </c>
      <c r="C116" s="502" t="s">
        <v>246</v>
      </c>
      <c r="D116" s="52" t="s">
        <v>211</v>
      </c>
      <c r="E116" s="52"/>
    </row>
    <row r="117" spans="2:5" x14ac:dyDescent="0.25">
      <c r="B117" s="510"/>
      <c r="C117" s="504"/>
      <c r="D117" s="55" t="s">
        <v>205</v>
      </c>
      <c r="E117" s="54"/>
    </row>
    <row r="118" spans="2:5" x14ac:dyDescent="0.25">
      <c r="B118" s="509" t="s">
        <v>247</v>
      </c>
      <c r="C118" s="502" t="s">
        <v>248</v>
      </c>
      <c r="D118" s="52" t="s">
        <v>211</v>
      </c>
      <c r="E118" s="52"/>
    </row>
    <row r="119" spans="2:5" x14ac:dyDescent="0.25">
      <c r="B119" s="510"/>
      <c r="C119" s="504"/>
      <c r="D119" s="55" t="s">
        <v>205</v>
      </c>
      <c r="E119" s="54"/>
    </row>
    <row r="120" spans="2:5" x14ac:dyDescent="0.25">
      <c r="B120" s="509" t="s">
        <v>249</v>
      </c>
      <c r="C120" s="502" t="s">
        <v>250</v>
      </c>
      <c r="D120" s="52" t="s">
        <v>211</v>
      </c>
      <c r="E120" s="52"/>
    </row>
    <row r="121" spans="2:5" x14ac:dyDescent="0.25">
      <c r="B121" s="510"/>
      <c r="C121" s="504"/>
      <c r="D121" s="55" t="s">
        <v>205</v>
      </c>
      <c r="E121" s="54"/>
    </row>
    <row r="122" spans="2:5" x14ac:dyDescent="0.25">
      <c r="B122" s="49" t="s">
        <v>251</v>
      </c>
      <c r="C122" s="51" t="s">
        <v>252</v>
      </c>
      <c r="D122" s="49" t="s">
        <v>196</v>
      </c>
      <c r="E122" s="49"/>
    </row>
    <row r="123" spans="2:5" ht="23" x14ac:dyDescent="0.25">
      <c r="B123" s="49" t="s">
        <v>253</v>
      </c>
      <c r="C123" s="51" t="s">
        <v>254</v>
      </c>
      <c r="D123" s="49" t="s">
        <v>196</v>
      </c>
      <c r="E123" s="49"/>
    </row>
    <row r="124" spans="2:5" x14ac:dyDescent="0.25">
      <c r="B124" s="501" t="s">
        <v>255</v>
      </c>
      <c r="C124" s="501"/>
      <c r="D124" s="501"/>
      <c r="E124" s="501"/>
    </row>
    <row r="125" spans="2:5" ht="14.65" customHeight="1" x14ac:dyDescent="0.25">
      <c r="B125" s="49" t="s">
        <v>256</v>
      </c>
      <c r="C125" s="51" t="s">
        <v>257</v>
      </c>
      <c r="D125" s="49" t="s">
        <v>118</v>
      </c>
      <c r="E125" s="49"/>
    </row>
    <row r="126" spans="2:5" ht="14.65" customHeight="1" x14ac:dyDescent="0.25">
      <c r="B126" s="49" t="s">
        <v>258</v>
      </c>
      <c r="C126" s="51" t="s">
        <v>259</v>
      </c>
      <c r="D126" s="49" t="s">
        <v>118</v>
      </c>
      <c r="E126" s="49"/>
    </row>
    <row r="127" spans="2:5" x14ac:dyDescent="0.25">
      <c r="B127" s="509" t="s">
        <v>260</v>
      </c>
      <c r="C127" s="502" t="s">
        <v>261</v>
      </c>
      <c r="D127" s="52" t="s">
        <v>262</v>
      </c>
      <c r="E127" s="52"/>
    </row>
    <row r="128" spans="2:5" x14ac:dyDescent="0.25">
      <c r="B128" s="510"/>
      <c r="C128" s="504"/>
      <c r="D128" s="55" t="s">
        <v>205</v>
      </c>
      <c r="E128" s="54"/>
    </row>
    <row r="129" spans="2:5" x14ac:dyDescent="0.25">
      <c r="B129" s="509" t="s">
        <v>263</v>
      </c>
      <c r="C129" s="502" t="s">
        <v>264</v>
      </c>
      <c r="D129" s="52" t="s">
        <v>262</v>
      </c>
      <c r="E129" s="52"/>
    </row>
    <row r="130" spans="2:5" x14ac:dyDescent="0.25">
      <c r="B130" s="510"/>
      <c r="C130" s="504"/>
      <c r="D130" s="55" t="s">
        <v>205</v>
      </c>
      <c r="E130" s="54"/>
    </row>
    <row r="131" spans="2:5" ht="13.9" customHeight="1" x14ac:dyDescent="0.25">
      <c r="B131" s="49" t="s">
        <v>265</v>
      </c>
      <c r="C131" s="51" t="s">
        <v>266</v>
      </c>
      <c r="D131" s="49" t="s">
        <v>118</v>
      </c>
      <c r="E131" s="49"/>
    </row>
    <row r="132" spans="2:5" ht="12.4" customHeight="1" x14ac:dyDescent="0.25">
      <c r="B132" s="501" t="s">
        <v>267</v>
      </c>
      <c r="C132" s="501"/>
      <c r="D132" s="501"/>
      <c r="E132" s="501"/>
    </row>
    <row r="133" spans="2:5" ht="23" x14ac:dyDescent="0.25">
      <c r="B133" s="49" t="s">
        <v>268</v>
      </c>
      <c r="C133" s="51" t="s">
        <v>269</v>
      </c>
      <c r="D133" s="49" t="s">
        <v>118</v>
      </c>
      <c r="E133" s="49"/>
    </row>
    <row r="134" spans="2:5" ht="23" x14ac:dyDescent="0.25">
      <c r="B134" s="49" t="s">
        <v>270</v>
      </c>
      <c r="C134" s="51" t="s">
        <v>271</v>
      </c>
      <c r="D134" s="49" t="s">
        <v>118</v>
      </c>
      <c r="E134" s="49"/>
    </row>
    <row r="135" spans="2:5" x14ac:dyDescent="0.25">
      <c r="B135" s="501" t="s">
        <v>272</v>
      </c>
      <c r="C135" s="501"/>
      <c r="D135" s="501"/>
      <c r="E135" s="501"/>
    </row>
    <row r="136" spans="2:5" x14ac:dyDescent="0.25">
      <c r="B136" s="509" t="s">
        <v>273</v>
      </c>
      <c r="C136" s="502" t="s">
        <v>274</v>
      </c>
      <c r="D136" s="52" t="s">
        <v>275</v>
      </c>
      <c r="E136" s="52"/>
    </row>
    <row r="137" spans="2:5" x14ac:dyDescent="0.25">
      <c r="B137" s="510"/>
      <c r="C137" s="504"/>
      <c r="D137" s="55" t="s">
        <v>132</v>
      </c>
      <c r="E137" s="54"/>
    </row>
    <row r="138" spans="2:5" ht="23" x14ac:dyDescent="0.25">
      <c r="B138" s="49" t="s">
        <v>276</v>
      </c>
      <c r="C138" s="51" t="s">
        <v>277</v>
      </c>
      <c r="D138" s="49" t="s">
        <v>278</v>
      </c>
      <c r="E138" s="49"/>
    </row>
    <row r="139" spans="2:5" x14ac:dyDescent="0.25">
      <c r="B139" s="49" t="s">
        <v>279</v>
      </c>
      <c r="C139" s="51" t="s">
        <v>280</v>
      </c>
      <c r="D139" s="432" t="s">
        <v>281</v>
      </c>
      <c r="E139" s="49"/>
    </row>
    <row r="140" spans="2:5" ht="12.4" customHeight="1" x14ac:dyDescent="0.25">
      <c r="B140" s="501" t="s">
        <v>282</v>
      </c>
      <c r="C140" s="501"/>
      <c r="D140" s="501"/>
      <c r="E140" s="501"/>
    </row>
    <row r="141" spans="2:5" ht="23" x14ac:dyDescent="0.25">
      <c r="B141" s="49" t="s">
        <v>283</v>
      </c>
      <c r="C141" s="51" t="s">
        <v>284</v>
      </c>
      <c r="D141" s="49" t="s">
        <v>118</v>
      </c>
      <c r="E141" s="49"/>
    </row>
    <row r="142" spans="2:5" ht="12.4" customHeight="1" x14ac:dyDescent="0.25">
      <c r="B142" s="501" t="s">
        <v>285</v>
      </c>
      <c r="C142" s="501"/>
      <c r="D142" s="501"/>
      <c r="E142" s="501"/>
    </row>
    <row r="143" spans="2:5" ht="13.9" customHeight="1" x14ac:dyDescent="0.25">
      <c r="B143" s="49" t="s">
        <v>286</v>
      </c>
      <c r="C143" s="51" t="s">
        <v>287</v>
      </c>
      <c r="D143" s="49" t="s">
        <v>118</v>
      </c>
      <c r="E143" s="49"/>
    </row>
    <row r="144" spans="2:5" ht="13.9" customHeight="1" x14ac:dyDescent="0.25">
      <c r="B144" s="49" t="s">
        <v>288</v>
      </c>
      <c r="C144" s="51" t="s">
        <v>289</v>
      </c>
      <c r="D144" s="49" t="s">
        <v>118</v>
      </c>
      <c r="E144" s="49"/>
    </row>
    <row r="145" spans="2:5" ht="13.9" customHeight="1" x14ac:dyDescent="0.25">
      <c r="B145" s="49" t="s">
        <v>290</v>
      </c>
      <c r="C145" s="51" t="s">
        <v>291</v>
      </c>
      <c r="D145" s="49" t="s">
        <v>118</v>
      </c>
      <c r="E145" s="49"/>
    </row>
    <row r="146" spans="2:5" ht="23" x14ac:dyDescent="0.25">
      <c r="B146" s="49" t="s">
        <v>292</v>
      </c>
      <c r="C146" s="51" t="s">
        <v>293</v>
      </c>
      <c r="D146" s="49" t="s">
        <v>118</v>
      </c>
      <c r="E146" s="49"/>
    </row>
    <row r="147" spans="2:5" ht="13.9" customHeight="1" x14ac:dyDescent="0.25">
      <c r="B147" s="49" t="s">
        <v>294</v>
      </c>
      <c r="C147" s="51" t="s">
        <v>295</v>
      </c>
      <c r="D147" s="49" t="s">
        <v>118</v>
      </c>
      <c r="E147" s="49"/>
    </row>
    <row r="148" spans="2:5" x14ac:dyDescent="0.25">
      <c r="B148" s="49" t="s">
        <v>296</v>
      </c>
      <c r="C148" s="51" t="s">
        <v>297</v>
      </c>
      <c r="D148" s="52" t="s">
        <v>298</v>
      </c>
      <c r="E148" s="49"/>
    </row>
    <row r="149" spans="2:5" ht="23" x14ac:dyDescent="0.25">
      <c r="B149" s="49" t="s">
        <v>299</v>
      </c>
      <c r="C149" s="51" t="s">
        <v>300</v>
      </c>
      <c r="D149" s="49" t="s">
        <v>118</v>
      </c>
      <c r="E149" s="49"/>
    </row>
    <row r="150" spans="2:5" ht="23" x14ac:dyDescent="0.25">
      <c r="B150" s="49" t="s">
        <v>301</v>
      </c>
      <c r="C150" s="51" t="s">
        <v>302</v>
      </c>
      <c r="D150" s="49" t="s">
        <v>118</v>
      </c>
      <c r="E150" s="49"/>
    </row>
    <row r="151" spans="2:5" ht="16.149999999999999" customHeight="1" x14ac:dyDescent="0.25">
      <c r="B151" s="49" t="s">
        <v>303</v>
      </c>
      <c r="C151" s="51" t="s">
        <v>304</v>
      </c>
      <c r="D151" s="49" t="s">
        <v>118</v>
      </c>
      <c r="E151" s="49"/>
    </row>
    <row r="152" spans="2:5" ht="16.149999999999999" customHeight="1" x14ac:dyDescent="0.25">
      <c r="B152" s="49" t="s">
        <v>305</v>
      </c>
      <c r="C152" s="51" t="s">
        <v>306</v>
      </c>
      <c r="D152" s="49" t="s">
        <v>118</v>
      </c>
      <c r="E152" s="49"/>
    </row>
    <row r="153" spans="2:5" ht="12.4" customHeight="1" x14ac:dyDescent="0.25">
      <c r="B153" s="501" t="s">
        <v>307</v>
      </c>
      <c r="C153" s="501"/>
      <c r="D153" s="501"/>
      <c r="E153" s="501"/>
    </row>
    <row r="154" spans="2:5" x14ac:dyDescent="0.25">
      <c r="B154" s="49" t="s">
        <v>308</v>
      </c>
      <c r="C154" s="51" t="s">
        <v>309</v>
      </c>
      <c r="D154" s="55" t="s">
        <v>132</v>
      </c>
      <c r="E154" s="49"/>
    </row>
    <row r="155" spans="2:5" ht="25.5" customHeight="1" x14ac:dyDescent="0.25">
      <c r="B155" s="431" t="s">
        <v>310</v>
      </c>
      <c r="C155" s="57" t="s">
        <v>311</v>
      </c>
      <c r="D155" s="52" t="s">
        <v>312</v>
      </c>
      <c r="E155" s="52"/>
    </row>
    <row r="156" spans="2:5" ht="23" x14ac:dyDescent="0.25">
      <c r="B156" s="49" t="s">
        <v>313</v>
      </c>
      <c r="C156" s="51" t="s">
        <v>314</v>
      </c>
      <c r="D156" s="49" t="s">
        <v>118</v>
      </c>
      <c r="E156" s="49"/>
    </row>
    <row r="157" spans="2:5" ht="12.4" customHeight="1" x14ac:dyDescent="0.25">
      <c r="B157" s="501" t="s">
        <v>315</v>
      </c>
      <c r="C157" s="501"/>
      <c r="D157" s="501"/>
      <c r="E157" s="501"/>
    </row>
    <row r="158" spans="2:5" x14ac:dyDescent="0.25">
      <c r="B158" s="505" t="s">
        <v>316</v>
      </c>
      <c r="C158" s="502" t="s">
        <v>317</v>
      </c>
      <c r="D158" s="52" t="s">
        <v>74</v>
      </c>
      <c r="E158" s="52"/>
    </row>
    <row r="159" spans="2:5" x14ac:dyDescent="0.25">
      <c r="B159" s="506"/>
      <c r="C159" s="503"/>
      <c r="D159" s="436" t="s">
        <v>71</v>
      </c>
      <c r="E159" s="435"/>
    </row>
    <row r="160" spans="2:5" x14ac:dyDescent="0.25">
      <c r="B160" s="507"/>
      <c r="C160" s="504"/>
      <c r="D160" s="433" t="s">
        <v>156</v>
      </c>
      <c r="E160" s="434"/>
    </row>
    <row r="161" spans="2:5" ht="15.75" customHeight="1" x14ac:dyDescent="0.25">
      <c r="B161" s="49" t="s">
        <v>318</v>
      </c>
      <c r="C161" s="51" t="s">
        <v>319</v>
      </c>
      <c r="D161" s="54" t="s">
        <v>118</v>
      </c>
      <c r="E161" s="54"/>
    </row>
    <row r="162" spans="2:5" ht="12.4" customHeight="1" x14ac:dyDescent="0.25">
      <c r="B162" s="501" t="s">
        <v>320</v>
      </c>
      <c r="C162" s="501"/>
      <c r="D162" s="501"/>
      <c r="E162" s="501"/>
    </row>
    <row r="163" spans="2:5" ht="23" x14ac:dyDescent="0.25">
      <c r="B163" s="49" t="s">
        <v>321</v>
      </c>
      <c r="C163" s="51" t="s">
        <v>322</v>
      </c>
      <c r="D163" s="49" t="s">
        <v>118</v>
      </c>
      <c r="E163" s="49"/>
    </row>
    <row r="164" spans="2:5" ht="12.4" customHeight="1" x14ac:dyDescent="0.25">
      <c r="B164" s="501" t="s">
        <v>323</v>
      </c>
      <c r="C164" s="501"/>
      <c r="D164" s="501"/>
      <c r="E164" s="501"/>
    </row>
    <row r="165" spans="2:5" ht="27.75" customHeight="1" x14ac:dyDescent="0.25">
      <c r="B165" s="62" t="s">
        <v>324</v>
      </c>
      <c r="C165" s="51" t="s">
        <v>325</v>
      </c>
      <c r="D165" s="49" t="s">
        <v>118</v>
      </c>
      <c r="E165" s="49"/>
    </row>
    <row r="166" spans="2:5" x14ac:dyDescent="0.25">
      <c r="B166" s="501" t="s">
        <v>326</v>
      </c>
      <c r="C166" s="501"/>
      <c r="D166" s="501"/>
      <c r="E166" s="501"/>
    </row>
    <row r="167" spans="2:5" ht="23" x14ac:dyDescent="0.25">
      <c r="B167" s="49" t="s">
        <v>327</v>
      </c>
      <c r="C167" s="51" t="s">
        <v>328</v>
      </c>
      <c r="D167" s="49" t="s">
        <v>118</v>
      </c>
      <c r="E167" s="49"/>
    </row>
    <row r="168" spans="2:5" ht="12.4" customHeight="1" x14ac:dyDescent="0.25">
      <c r="B168" s="501" t="s">
        <v>329</v>
      </c>
      <c r="C168" s="501"/>
      <c r="D168" s="501"/>
      <c r="E168" s="501"/>
    </row>
    <row r="169" spans="2:5" ht="23" x14ac:dyDescent="0.25">
      <c r="B169" s="62" t="s">
        <v>330</v>
      </c>
      <c r="C169" s="51" t="s">
        <v>331</v>
      </c>
      <c r="D169" s="49" t="s">
        <v>118</v>
      </c>
      <c r="E169" s="49"/>
    </row>
    <row r="170" spans="2:5" ht="12.4" customHeight="1" x14ac:dyDescent="0.25">
      <c r="B170" s="501" t="s">
        <v>332</v>
      </c>
      <c r="C170" s="501"/>
      <c r="D170" s="501"/>
      <c r="E170" s="501"/>
    </row>
    <row r="171" spans="2:5" ht="13.9" customHeight="1" x14ac:dyDescent="0.25">
      <c r="B171" s="62" t="s">
        <v>333</v>
      </c>
      <c r="C171" s="51" t="s">
        <v>334</v>
      </c>
      <c r="D171" s="49" t="s">
        <v>118</v>
      </c>
      <c r="E171" s="49"/>
    </row>
    <row r="172" spans="2:5" ht="12.4" customHeight="1" x14ac:dyDescent="0.25">
      <c r="B172" s="501" t="s">
        <v>335</v>
      </c>
      <c r="C172" s="501"/>
      <c r="D172" s="501"/>
      <c r="E172" s="501"/>
    </row>
    <row r="173" spans="2:5" ht="14.65" customHeight="1" x14ac:dyDescent="0.25">
      <c r="B173" s="62" t="s">
        <v>336</v>
      </c>
      <c r="C173" s="51" t="s">
        <v>337</v>
      </c>
      <c r="D173" s="49" t="s">
        <v>118</v>
      </c>
      <c r="E173" s="49"/>
    </row>
    <row r="174" spans="2:5" ht="12.4" customHeight="1" x14ac:dyDescent="0.25">
      <c r="B174" s="501" t="s">
        <v>338</v>
      </c>
      <c r="C174" s="501"/>
      <c r="D174" s="501"/>
      <c r="E174" s="501"/>
    </row>
    <row r="175" spans="2:5" ht="23" x14ac:dyDescent="0.25">
      <c r="B175" s="62" t="s">
        <v>339</v>
      </c>
      <c r="C175" s="51" t="s">
        <v>340</v>
      </c>
      <c r="D175" s="49" t="s">
        <v>118</v>
      </c>
      <c r="E175" s="49"/>
    </row>
    <row r="176" spans="2:5" ht="23" x14ac:dyDescent="0.25">
      <c r="B176" s="49" t="s">
        <v>341</v>
      </c>
      <c r="C176" s="51" t="s">
        <v>342</v>
      </c>
      <c r="D176" s="49" t="s">
        <v>118</v>
      </c>
      <c r="E176" s="49"/>
    </row>
    <row r="177" spans="2:5" ht="12.4" customHeight="1" x14ac:dyDescent="0.25">
      <c r="B177" s="501" t="s">
        <v>343</v>
      </c>
      <c r="C177" s="501"/>
      <c r="D177" s="501"/>
      <c r="E177" s="501"/>
    </row>
    <row r="178" spans="2:5" ht="13.9" customHeight="1" x14ac:dyDescent="0.25">
      <c r="B178" s="62" t="s">
        <v>344</v>
      </c>
      <c r="C178" s="51" t="s">
        <v>345</v>
      </c>
      <c r="D178" s="49" t="s">
        <v>118</v>
      </c>
      <c r="E178" s="49"/>
    </row>
    <row r="179" spans="2:5" ht="13.9" customHeight="1" x14ac:dyDescent="0.25">
      <c r="B179" s="49" t="s">
        <v>346</v>
      </c>
      <c r="C179" s="51" t="s">
        <v>347</v>
      </c>
      <c r="D179" s="49" t="s">
        <v>118</v>
      </c>
      <c r="E179" s="49"/>
    </row>
    <row r="180" spans="2:5" x14ac:dyDescent="0.25">
      <c r="B180" s="501" t="s">
        <v>348</v>
      </c>
      <c r="C180" s="501"/>
      <c r="D180" s="501"/>
      <c r="E180" s="501"/>
    </row>
    <row r="181" spans="2:5" ht="13.9" customHeight="1" x14ac:dyDescent="0.25">
      <c r="B181" s="62" t="s">
        <v>346</v>
      </c>
      <c r="C181" s="51" t="s">
        <v>349</v>
      </c>
      <c r="D181" s="49" t="s">
        <v>350</v>
      </c>
      <c r="E181" s="49"/>
    </row>
    <row r="182" spans="2:5" ht="12.4" customHeight="1" x14ac:dyDescent="0.25">
      <c r="B182" s="501" t="s">
        <v>351</v>
      </c>
      <c r="C182" s="501"/>
      <c r="D182" s="501"/>
      <c r="E182" s="501"/>
    </row>
    <row r="183" spans="2:5" ht="23" x14ac:dyDescent="0.25">
      <c r="B183" s="62" t="s">
        <v>352</v>
      </c>
      <c r="C183" s="51" t="s">
        <v>353</v>
      </c>
      <c r="D183" s="49" t="s">
        <v>118</v>
      </c>
      <c r="E183" s="49"/>
    </row>
    <row r="184" spans="2:5" ht="23" x14ac:dyDescent="0.25">
      <c r="B184" s="49" t="s">
        <v>354</v>
      </c>
      <c r="C184" s="51" t="s">
        <v>355</v>
      </c>
      <c r="D184" s="49" t="s">
        <v>118</v>
      </c>
      <c r="E184" s="49"/>
    </row>
    <row r="185" spans="2:5" ht="12.4" customHeight="1" x14ac:dyDescent="0.25">
      <c r="B185" s="501" t="s">
        <v>356</v>
      </c>
      <c r="C185" s="501"/>
      <c r="D185" s="501"/>
      <c r="E185" s="501"/>
    </row>
    <row r="186" spans="2:5" ht="23" x14ac:dyDescent="0.25">
      <c r="B186" s="49" t="s">
        <v>357</v>
      </c>
      <c r="C186" s="51" t="s">
        <v>358</v>
      </c>
      <c r="D186" s="49" t="s">
        <v>118</v>
      </c>
      <c r="E186" s="49"/>
    </row>
    <row r="187" spans="2:5" ht="23" x14ac:dyDescent="0.25">
      <c r="B187" s="49" t="s">
        <v>359</v>
      </c>
      <c r="C187" s="51" t="s">
        <v>360</v>
      </c>
      <c r="D187" s="49" t="s">
        <v>118</v>
      </c>
      <c r="E187" s="49"/>
    </row>
    <row r="188" spans="2:5" ht="23" x14ac:dyDescent="0.25">
      <c r="B188" s="49" t="s">
        <v>361</v>
      </c>
      <c r="C188" s="51" t="s">
        <v>362</v>
      </c>
      <c r="D188" s="49" t="s">
        <v>118</v>
      </c>
      <c r="E188" s="49"/>
    </row>
    <row r="189" spans="2:5" ht="12.4" customHeight="1" x14ac:dyDescent="0.25">
      <c r="B189" s="501" t="s">
        <v>363</v>
      </c>
      <c r="C189" s="501"/>
      <c r="D189" s="501"/>
      <c r="E189" s="501"/>
    </row>
    <row r="190" spans="2:5" ht="23" x14ac:dyDescent="0.25">
      <c r="B190" s="32" t="s">
        <v>364</v>
      </c>
      <c r="C190" s="51" t="s">
        <v>365</v>
      </c>
      <c r="D190" s="49" t="s">
        <v>118</v>
      </c>
      <c r="E190" s="49"/>
    </row>
  </sheetData>
  <mergeCells count="70">
    <mergeCell ref="B73:E73"/>
    <mergeCell ref="B75:E75"/>
    <mergeCell ref="B81:E81"/>
    <mergeCell ref="B86:E86"/>
    <mergeCell ref="B79:E79"/>
    <mergeCell ref="C114:C115"/>
    <mergeCell ref="C116:C117"/>
    <mergeCell ref="B95:B96"/>
    <mergeCell ref="C104:C105"/>
    <mergeCell ref="B104:B105"/>
    <mergeCell ref="B90:E90"/>
    <mergeCell ref="B99:E99"/>
    <mergeCell ref="B106:E106"/>
    <mergeCell ref="C95:C96"/>
    <mergeCell ref="C112:C113"/>
    <mergeCell ref="B112:B113"/>
    <mergeCell ref="C91:C92"/>
    <mergeCell ref="B91:B92"/>
    <mergeCell ref="C93:C94"/>
    <mergeCell ref="B93:B94"/>
    <mergeCell ref="B111:E111"/>
    <mergeCell ref="B8:E8"/>
    <mergeCell ref="B21:E21"/>
    <mergeCell ref="B58:E58"/>
    <mergeCell ref="B62:E62"/>
    <mergeCell ref="B67:E67"/>
    <mergeCell ref="C41:C42"/>
    <mergeCell ref="B41:B42"/>
    <mergeCell ref="C31:C32"/>
    <mergeCell ref="B31:B32"/>
    <mergeCell ref="C22:C24"/>
    <mergeCell ref="B22:B24"/>
    <mergeCell ref="C34:C35"/>
    <mergeCell ref="B34:B35"/>
    <mergeCell ref="B25:B26"/>
    <mergeCell ref="C25:C26"/>
    <mergeCell ref="B70:E70"/>
    <mergeCell ref="B124:E124"/>
    <mergeCell ref="B132:E132"/>
    <mergeCell ref="B135:E135"/>
    <mergeCell ref="B140:E140"/>
    <mergeCell ref="C136:C137"/>
    <mergeCell ref="B136:B137"/>
    <mergeCell ref="C129:C130"/>
    <mergeCell ref="B129:B130"/>
    <mergeCell ref="C127:C128"/>
    <mergeCell ref="B127:B128"/>
    <mergeCell ref="C120:C121"/>
    <mergeCell ref="B120:B121"/>
    <mergeCell ref="B118:B119"/>
    <mergeCell ref="B116:B117"/>
    <mergeCell ref="B114:B115"/>
    <mergeCell ref="C118:C119"/>
    <mergeCell ref="B142:E142"/>
    <mergeCell ref="B153:E153"/>
    <mergeCell ref="B157:E157"/>
    <mergeCell ref="B162:E162"/>
    <mergeCell ref="B164:E164"/>
    <mergeCell ref="C158:C160"/>
    <mergeCell ref="B158:B160"/>
    <mergeCell ref="B166:E166"/>
    <mergeCell ref="B168:E168"/>
    <mergeCell ref="B182:E182"/>
    <mergeCell ref="B185:E185"/>
    <mergeCell ref="B189:E189"/>
    <mergeCell ref="B170:E170"/>
    <mergeCell ref="B172:E172"/>
    <mergeCell ref="B174:E174"/>
    <mergeCell ref="B177:E177"/>
    <mergeCell ref="B180:E180"/>
  </mergeCells>
  <phoneticPr fontId="7" type="noConversion"/>
  <hyperlinks>
    <hyperlink ref="C16" r:id="rId1" xr:uid="{B9A0B107-3CAD-40E7-BC8F-1C1A8BD8C57A}"/>
    <hyperlink ref="C14:E14" r:id="rId2" display="Old Mutual Limited Sustainability Report" xr:uid="{EBD62DBA-8EFC-4D24-9FFC-D0C7D96A2EB8}"/>
    <hyperlink ref="D35" location="Governance!A1" display="See: Governance tab &gt; Board composition" xr:uid="{9E70A0E6-0F3F-4A8A-AB84-8EE442BE9A93}"/>
    <hyperlink ref="D69" r:id="rId3" xr:uid="{67755CB6-669A-456E-A816-40CC03F2DD19}"/>
    <hyperlink ref="D94" location="'GHG emissions'!A1" display="See: GHG emissions tab" xr:uid="{EB9FD785-7826-4EF4-92E0-1D147BCE1AC9}"/>
    <hyperlink ref="D92" location="'GHG emissions'!A1" display="See: GHG emissions tab" xr:uid="{0E1704B4-2223-4478-BBAA-91A6098866D7}"/>
    <hyperlink ref="D160" r:id="rId4" xr:uid="{0089E9FC-2CD8-4934-B3ED-FD2DE6ABD089}"/>
    <hyperlink ref="D57" location="'Human capital'!A1" display="See: Human capital tab" xr:uid="{46D1F124-374D-4B16-BA9A-E7D499C067B4}"/>
    <hyperlink ref="D154" location="'Human capital'!A1" display="See: Human capital tab" xr:uid="{BC9BA91D-C3FF-4CD3-BA1C-87B1F0EF0445}"/>
    <hyperlink ref="D22" r:id="rId5" xr:uid="{40E6C8A0-C770-44D2-945E-D9E38D6C2D1B}"/>
    <hyperlink ref="D33" location="'Human capital'!A1" display="See: Human Capital tab" xr:uid="{5E3CD044-22BD-4AC9-9A08-2B90A2DA82A9}"/>
    <hyperlink ref="D42" location="Policies!A1" display="See: Policies tab &gt; Conflicts of Interest and Gifts Policy" xr:uid="{86F347E4-2626-49F0-8673-A2DEB027E0E1}"/>
    <hyperlink ref="D55" location="Associations!A1" display="See: Associations tab" xr:uid="{44254426-0D2C-406A-9F59-638F825D8E16}"/>
    <hyperlink ref="D105" location="'GHG emissions'!A1" display="See: GHG emissions tab" xr:uid="{8C3F8AEF-2488-4272-8B85-F210D3AF3449}"/>
    <hyperlink ref="D113" location="'GHG emissions'!A1" display="See: GHG emissions tab" xr:uid="{CD3E5C53-1796-4F18-9FF8-F878A427BAA9}"/>
    <hyperlink ref="D115" location="'GHG emissions'!A1" display="See: GHG emissions tab" xr:uid="{1C7D96F3-D6EA-4CCF-824D-F4F5F9CFB8A3}"/>
    <hyperlink ref="D117" location="'GHG emissions'!A1" display="See: GHG emissions tab" xr:uid="{2CDAF238-5601-4346-BA01-82763A289645}"/>
    <hyperlink ref="D119" location="'GHG emissions'!A1" display="See: GHG emissions tab" xr:uid="{32CB367A-78EA-4BD5-B8E8-1088499D3EBD}"/>
    <hyperlink ref="D121" location="'GHG emissions'!A1" display="See: GHG emissions tab" xr:uid="{EFF5B624-AD65-4A4B-B979-4BAAA7AC29DD}"/>
    <hyperlink ref="D128" location="'GHG emissions'!A1" display="See: GHG emissions tab" xr:uid="{55C01B81-EE6B-4945-BA1A-E675CA703EED}"/>
    <hyperlink ref="D130" location="'GHG emissions'!A1" display="See: GHG emissions tab" xr:uid="{3B1375FA-EBBE-4FF6-B9EE-A7EC55810973}"/>
    <hyperlink ref="D137" location="'Human capital'!A1" display="See: Human capital tab" xr:uid="{927D6FAB-7EA7-4977-860E-334241E7A80A}"/>
    <hyperlink ref="D159" location="Governance!A1" display="See: Governance tab &gt; Board composition" xr:uid="{1031CACF-6C6E-45B8-B0F0-92EE1D1140BF}"/>
    <hyperlink ref="D96" location="'GHG emissions'!A1" display="See GHG emissions tab" xr:uid="{41198209-70E0-48C4-9D1E-B18808AD6D1D}"/>
    <hyperlink ref="C15" r:id="rId6" xr:uid="{0082DBE5-4500-436D-92EB-AAC09B6181BE}"/>
    <hyperlink ref="C13:E13" r:id="rId7" display="Old Mutual Limited Integrated Report " xr:uid="{0FA958B5-6C3C-49D7-A6DD-3C592F486603}"/>
    <hyperlink ref="C17" r:id="rId8" xr:uid="{3A545523-96E9-469F-92F8-8C15D2BB435E}"/>
    <hyperlink ref="C18:E18" r:id="rId9" display="Old Mutual Tax Transparency Report" xr:uid="{BD0A321D-F445-49D1-BBFE-66BEDC46A702}"/>
  </hyperlinks>
  <pageMargins left="0.7" right="0.7" top="0.75" bottom="0.75" header="0.3" footer="0.3"/>
  <pageSetup orientation="portrait" horizontalDpi="1200" verticalDpi="1200" r:id="rId10"/>
  <drawing r:id="rId1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BA76-AEA0-4C0D-AE4E-028163C0AB89}">
  <dimension ref="B8:H48"/>
  <sheetViews>
    <sheetView showGridLines="0" workbookViewId="0">
      <selection activeCell="B42" sqref="B42:G42"/>
    </sheetView>
  </sheetViews>
  <sheetFormatPr defaultColWidth="8.7265625" defaultRowHeight="11.5" x14ac:dyDescent="0.25"/>
  <cols>
    <col min="1" max="1" width="8.7265625" style="31"/>
    <col min="2" max="2" width="38.453125" style="31" customWidth="1"/>
    <col min="3" max="3" width="14.54296875" style="31" customWidth="1"/>
    <col min="4" max="4" width="17.54296875" style="31" customWidth="1"/>
    <col min="5" max="16384" width="8.7265625" style="31"/>
  </cols>
  <sheetData>
    <row r="8" spans="2:7" x14ac:dyDescent="0.25">
      <c r="B8" s="603" t="s">
        <v>1265</v>
      </c>
      <c r="C8" s="603"/>
      <c r="D8" s="603"/>
      <c r="E8" s="603"/>
      <c r="F8" s="603"/>
      <c r="G8" s="603"/>
    </row>
    <row r="11" spans="2:7" x14ac:dyDescent="0.25">
      <c r="B11" s="70" t="s">
        <v>1266</v>
      </c>
      <c r="C11" s="70"/>
      <c r="D11" s="70"/>
      <c r="E11" s="70"/>
      <c r="F11" s="70"/>
      <c r="G11" s="70"/>
    </row>
    <row r="12" spans="2:7" ht="86" customHeight="1" x14ac:dyDescent="0.25">
      <c r="B12" s="602" t="s">
        <v>1267</v>
      </c>
      <c r="C12" s="602"/>
      <c r="D12" s="602"/>
      <c r="E12" s="602"/>
      <c r="F12" s="602"/>
      <c r="G12" s="602"/>
    </row>
    <row r="13" spans="2:7" ht="14.25" customHeight="1" x14ac:dyDescent="0.25">
      <c r="B13" s="602"/>
      <c r="C13" s="602"/>
      <c r="D13" s="602"/>
      <c r="E13" s="602"/>
      <c r="F13" s="602"/>
      <c r="G13" s="602"/>
    </row>
    <row r="14" spans="2:7" x14ac:dyDescent="0.25">
      <c r="B14" s="89" t="s">
        <v>1268</v>
      </c>
      <c r="C14" s="70"/>
      <c r="D14" s="70"/>
      <c r="E14" s="70"/>
      <c r="F14" s="70"/>
      <c r="G14" s="70"/>
    </row>
    <row r="15" spans="2:7" ht="108" customHeight="1" x14ac:dyDescent="0.25">
      <c r="B15" s="602" t="s">
        <v>1269</v>
      </c>
      <c r="C15" s="602"/>
      <c r="D15" s="602"/>
      <c r="E15" s="602"/>
      <c r="F15" s="602"/>
      <c r="G15" s="602"/>
    </row>
    <row r="16" spans="2:7" x14ac:dyDescent="0.25">
      <c r="B16" s="602"/>
      <c r="C16" s="602"/>
      <c r="D16" s="602"/>
      <c r="E16" s="602"/>
      <c r="F16" s="602"/>
      <c r="G16" s="602"/>
    </row>
    <row r="17" spans="2:7" x14ac:dyDescent="0.25">
      <c r="B17" s="89" t="s">
        <v>1270</v>
      </c>
      <c r="C17" s="70"/>
      <c r="D17" s="70"/>
      <c r="E17" s="70"/>
      <c r="F17" s="70"/>
      <c r="G17" s="70"/>
    </row>
    <row r="18" spans="2:7" ht="87" customHeight="1" x14ac:dyDescent="0.25">
      <c r="B18" s="608" t="s">
        <v>1271</v>
      </c>
      <c r="C18" s="608"/>
      <c r="D18" s="608"/>
      <c r="E18" s="608"/>
      <c r="F18" s="608"/>
      <c r="G18" s="608"/>
    </row>
    <row r="19" spans="2:7" x14ac:dyDescent="0.25">
      <c r="B19" s="602"/>
      <c r="C19" s="602"/>
      <c r="D19" s="602"/>
      <c r="E19" s="602"/>
      <c r="F19" s="602"/>
      <c r="G19" s="602"/>
    </row>
    <row r="20" spans="2:7" x14ac:dyDescent="0.25">
      <c r="B20" s="89" t="s">
        <v>1272</v>
      </c>
      <c r="C20" s="70"/>
      <c r="D20" s="70"/>
      <c r="E20" s="70"/>
      <c r="F20" s="70"/>
      <c r="G20" s="70"/>
    </row>
    <row r="21" spans="2:7" ht="50.25" customHeight="1" x14ac:dyDescent="0.25">
      <c r="B21" s="607" t="s">
        <v>1273</v>
      </c>
      <c r="C21" s="607"/>
      <c r="D21" s="607"/>
      <c r="E21" s="607"/>
      <c r="F21" s="607"/>
      <c r="G21" s="607"/>
    </row>
    <row r="22" spans="2:7" x14ac:dyDescent="0.25">
      <c r="B22" s="602"/>
      <c r="C22" s="602"/>
      <c r="D22" s="602"/>
      <c r="E22" s="602"/>
      <c r="F22" s="602"/>
      <c r="G22" s="602"/>
    </row>
    <row r="23" spans="2:7" x14ac:dyDescent="0.25">
      <c r="B23" s="89" t="s">
        <v>1274</v>
      </c>
      <c r="C23" s="70"/>
      <c r="D23" s="70"/>
      <c r="E23" s="70"/>
      <c r="F23" s="70"/>
      <c r="G23" s="70"/>
    </row>
    <row r="24" spans="2:7" ht="50.25" customHeight="1" x14ac:dyDescent="0.25">
      <c r="B24" s="607" t="s">
        <v>1275</v>
      </c>
      <c r="C24" s="607"/>
      <c r="D24" s="607"/>
      <c r="E24" s="607"/>
      <c r="F24" s="607"/>
      <c r="G24" s="607"/>
    </row>
    <row r="25" spans="2:7" ht="15" customHeight="1" x14ac:dyDescent="0.25">
      <c r="B25" s="500"/>
      <c r="C25" s="500"/>
      <c r="D25" s="500"/>
      <c r="E25" s="500"/>
      <c r="F25" s="500"/>
      <c r="G25" s="500"/>
    </row>
    <row r="26" spans="2:7" ht="15.75" customHeight="1" x14ac:dyDescent="0.25">
      <c r="B26" s="89" t="s">
        <v>1276</v>
      </c>
      <c r="C26" s="70"/>
      <c r="D26" s="70"/>
      <c r="E26" s="70"/>
      <c r="F26" s="70"/>
      <c r="G26" s="70"/>
    </row>
    <row r="27" spans="2:7" ht="109.5" customHeight="1" x14ac:dyDescent="0.25">
      <c r="B27" s="607" t="s">
        <v>1277</v>
      </c>
      <c r="C27" s="607"/>
      <c r="D27" s="607"/>
      <c r="E27" s="607"/>
      <c r="F27" s="607"/>
      <c r="G27" s="607"/>
    </row>
    <row r="28" spans="2:7" x14ac:dyDescent="0.25">
      <c r="B28" s="602"/>
      <c r="C28" s="602"/>
      <c r="D28" s="602"/>
      <c r="E28" s="602"/>
      <c r="F28" s="602"/>
      <c r="G28" s="602"/>
    </row>
    <row r="29" spans="2:7" x14ac:dyDescent="0.25">
      <c r="B29" s="89" t="s">
        <v>1278</v>
      </c>
      <c r="C29" s="70"/>
      <c r="D29" s="70"/>
      <c r="E29" s="70"/>
      <c r="F29" s="70"/>
      <c r="G29" s="70"/>
    </row>
    <row r="30" spans="2:7" ht="48.75" customHeight="1" x14ac:dyDescent="0.25">
      <c r="B30" s="607" t="s">
        <v>1279</v>
      </c>
      <c r="C30" s="607"/>
      <c r="D30" s="607"/>
      <c r="E30" s="607"/>
      <c r="F30" s="607"/>
      <c r="G30" s="607"/>
    </row>
    <row r="31" spans="2:7" x14ac:dyDescent="0.25">
      <c r="B31" s="602"/>
      <c r="C31" s="602"/>
      <c r="D31" s="602"/>
      <c r="E31" s="602"/>
      <c r="F31" s="602"/>
      <c r="G31" s="602"/>
    </row>
    <row r="32" spans="2:7" x14ac:dyDescent="0.25">
      <c r="B32" s="89" t="s">
        <v>1280</v>
      </c>
      <c r="C32" s="70"/>
      <c r="D32" s="70"/>
      <c r="E32" s="70"/>
      <c r="F32" s="70"/>
      <c r="G32" s="70"/>
    </row>
    <row r="33" spans="2:8" ht="50.25" customHeight="1" x14ac:dyDescent="0.25">
      <c r="B33" s="607" t="s">
        <v>1281</v>
      </c>
      <c r="C33" s="607"/>
      <c r="D33" s="607"/>
      <c r="E33" s="607"/>
      <c r="F33" s="607"/>
      <c r="G33" s="607"/>
    </row>
    <row r="34" spans="2:8" x14ac:dyDescent="0.25">
      <c r="B34" s="602"/>
      <c r="C34" s="602"/>
      <c r="D34" s="602"/>
      <c r="E34" s="602"/>
      <c r="F34" s="602"/>
      <c r="G34" s="602"/>
    </row>
    <row r="35" spans="2:8" x14ac:dyDescent="0.25">
      <c r="B35" s="89" t="s">
        <v>1282</v>
      </c>
      <c r="C35" s="70"/>
      <c r="D35" s="70"/>
      <c r="E35" s="70"/>
      <c r="F35" s="70"/>
      <c r="G35" s="70"/>
    </row>
    <row r="36" spans="2:8" ht="62.25" customHeight="1" x14ac:dyDescent="0.25">
      <c r="B36" s="607" t="s">
        <v>1283</v>
      </c>
      <c r="C36" s="607"/>
      <c r="D36" s="607"/>
      <c r="E36" s="607"/>
      <c r="F36" s="607"/>
      <c r="G36" s="607"/>
    </row>
    <row r="37" spans="2:8" x14ac:dyDescent="0.25">
      <c r="B37" s="602"/>
      <c r="C37" s="602"/>
      <c r="D37" s="602"/>
      <c r="E37" s="602"/>
      <c r="F37" s="602"/>
      <c r="G37" s="602"/>
    </row>
    <row r="38" spans="2:8" x14ac:dyDescent="0.25">
      <c r="B38" s="89" t="s">
        <v>1284</v>
      </c>
      <c r="C38" s="70"/>
      <c r="D38" s="70"/>
      <c r="E38" s="70"/>
      <c r="F38" s="70"/>
      <c r="G38" s="70"/>
    </row>
    <row r="39" spans="2:8" ht="63.75" customHeight="1" x14ac:dyDescent="0.25">
      <c r="B39" s="607" t="s">
        <v>1285</v>
      </c>
      <c r="C39" s="607"/>
      <c r="D39" s="607"/>
      <c r="E39" s="607"/>
      <c r="F39" s="607"/>
      <c r="G39" s="607"/>
    </row>
    <row r="40" spans="2:8" x14ac:dyDescent="0.25">
      <c r="B40" s="602"/>
      <c r="C40" s="602"/>
      <c r="D40" s="602"/>
      <c r="E40" s="602"/>
      <c r="F40" s="602"/>
      <c r="G40" s="602"/>
    </row>
    <row r="41" spans="2:8" x14ac:dyDescent="0.25">
      <c r="B41" s="89" t="s">
        <v>1286</v>
      </c>
      <c r="C41" s="70"/>
      <c r="D41" s="70"/>
      <c r="E41" s="70"/>
      <c r="F41" s="70"/>
      <c r="G41" s="70"/>
      <c r="H41" s="29"/>
    </row>
    <row r="42" spans="2:8" ht="51.75" customHeight="1" x14ac:dyDescent="0.25">
      <c r="B42" s="606" t="s">
        <v>1287</v>
      </c>
      <c r="C42" s="606"/>
      <c r="D42" s="606"/>
      <c r="E42" s="606"/>
      <c r="F42" s="606"/>
      <c r="G42" s="606"/>
    </row>
    <row r="43" spans="2:8" x14ac:dyDescent="0.25">
      <c r="B43" s="602"/>
      <c r="C43" s="602"/>
      <c r="D43" s="602"/>
      <c r="E43" s="602"/>
      <c r="F43" s="602"/>
      <c r="G43" s="602"/>
    </row>
    <row r="44" spans="2:8" x14ac:dyDescent="0.25">
      <c r="B44" s="89" t="s">
        <v>1288</v>
      </c>
      <c r="C44" s="70"/>
      <c r="D44" s="70"/>
      <c r="E44" s="70"/>
      <c r="F44" s="70"/>
      <c r="G44" s="70"/>
    </row>
    <row r="45" spans="2:8" ht="51.75" customHeight="1" x14ac:dyDescent="0.25">
      <c r="B45" s="607" t="s">
        <v>1289</v>
      </c>
      <c r="C45" s="607"/>
      <c r="D45" s="607"/>
      <c r="E45" s="607"/>
      <c r="F45" s="607"/>
      <c r="G45" s="607"/>
    </row>
    <row r="46" spans="2:8" x14ac:dyDescent="0.25">
      <c r="B46" s="602"/>
      <c r="C46" s="602"/>
      <c r="D46" s="602"/>
      <c r="E46" s="602"/>
      <c r="F46" s="602"/>
      <c r="G46" s="602"/>
    </row>
    <row r="47" spans="2:8" x14ac:dyDescent="0.25">
      <c r="B47" s="89" t="s">
        <v>1290</v>
      </c>
      <c r="C47" s="70"/>
      <c r="D47" s="70"/>
      <c r="E47" s="70"/>
      <c r="F47" s="70"/>
      <c r="G47" s="70"/>
    </row>
    <row r="48" spans="2:8" ht="51" customHeight="1" x14ac:dyDescent="0.25">
      <c r="B48" s="607" t="s">
        <v>1291</v>
      </c>
      <c r="C48" s="607"/>
      <c r="D48" s="607"/>
      <c r="E48" s="607"/>
      <c r="F48" s="607"/>
      <c r="G48" s="607"/>
    </row>
  </sheetData>
  <mergeCells count="25">
    <mergeCell ref="B8:G8"/>
    <mergeCell ref="B12:G12"/>
    <mergeCell ref="B13:G13"/>
    <mergeCell ref="B15:G15"/>
    <mergeCell ref="B22:G22"/>
    <mergeCell ref="B16:G16"/>
    <mergeCell ref="B18:G18"/>
    <mergeCell ref="B19:G19"/>
    <mergeCell ref="B21:G21"/>
    <mergeCell ref="B24:G24"/>
    <mergeCell ref="B28:G28"/>
    <mergeCell ref="B30:G30"/>
    <mergeCell ref="B31:G31"/>
    <mergeCell ref="B33:G33"/>
    <mergeCell ref="B27:G27"/>
    <mergeCell ref="B34:G34"/>
    <mergeCell ref="B36:G36"/>
    <mergeCell ref="B37:G37"/>
    <mergeCell ref="B39:G39"/>
    <mergeCell ref="B40:G40"/>
    <mergeCell ref="B42:G42"/>
    <mergeCell ref="B43:G43"/>
    <mergeCell ref="B45:G45"/>
    <mergeCell ref="B46:G46"/>
    <mergeCell ref="B48:G4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65222-DD1E-483F-9EEC-D4BA4F0BF9FC}">
  <dimension ref="B8:H94"/>
  <sheetViews>
    <sheetView showGridLines="0" workbookViewId="0">
      <selection activeCell="C7" sqref="C7"/>
    </sheetView>
  </sheetViews>
  <sheetFormatPr defaultRowHeight="14.5" x14ac:dyDescent="0.35"/>
  <cols>
    <col min="2" max="2" width="19.26953125" customWidth="1"/>
    <col min="3" max="3" width="67.26953125" customWidth="1"/>
    <col min="4" max="4" width="60.54296875" customWidth="1"/>
    <col min="5" max="5" width="13.7265625" customWidth="1"/>
  </cols>
  <sheetData>
    <row r="8" spans="2:5" ht="19.5" customHeight="1" x14ac:dyDescent="0.35">
      <c r="B8" s="511" t="s">
        <v>366</v>
      </c>
      <c r="C8" s="511"/>
      <c r="D8" s="511"/>
      <c r="E8" s="511"/>
    </row>
    <row r="9" spans="2:5" ht="19.5" customHeight="1" x14ac:dyDescent="0.35">
      <c r="B9" s="24"/>
      <c r="C9" s="24"/>
      <c r="D9" s="24"/>
      <c r="E9" s="24"/>
    </row>
    <row r="10" spans="2:5" ht="19.5" customHeight="1" x14ac:dyDescent="0.35">
      <c r="B10" s="494" t="s">
        <v>26</v>
      </c>
      <c r="C10" s="302"/>
      <c r="D10" s="11"/>
      <c r="E10" s="11"/>
    </row>
    <row r="11" spans="2:5" x14ac:dyDescent="0.35">
      <c r="B11" s="495" t="s">
        <v>27</v>
      </c>
      <c r="C11" s="496" t="s">
        <v>28</v>
      </c>
      <c r="D11" s="496"/>
      <c r="E11" s="496"/>
    </row>
    <row r="12" spans="2:5" x14ac:dyDescent="0.35">
      <c r="B12" s="495" t="s">
        <v>29</v>
      </c>
      <c r="C12" s="496" t="s">
        <v>30</v>
      </c>
      <c r="D12" s="496"/>
      <c r="E12" s="496"/>
    </row>
    <row r="13" spans="2:5" ht="23" x14ac:dyDescent="0.35">
      <c r="B13" s="495" t="s">
        <v>31</v>
      </c>
      <c r="C13" s="497" t="s">
        <v>32</v>
      </c>
      <c r="D13" s="496"/>
      <c r="E13" s="496"/>
    </row>
    <row r="14" spans="2:5" x14ac:dyDescent="0.35">
      <c r="B14" s="495" t="s">
        <v>33</v>
      </c>
      <c r="C14" s="496" t="s">
        <v>34</v>
      </c>
      <c r="D14" s="496"/>
      <c r="E14" s="496"/>
    </row>
    <row r="15" spans="2:5" ht="12.4" customHeight="1" x14ac:dyDescent="0.35">
      <c r="B15" s="397" t="s">
        <v>367</v>
      </c>
      <c r="C15" s="496" t="s">
        <v>368</v>
      </c>
      <c r="D15" s="395"/>
      <c r="E15" s="395"/>
    </row>
    <row r="16" spans="2:5" x14ac:dyDescent="0.35">
      <c r="B16" s="31"/>
      <c r="C16" s="31"/>
      <c r="D16" s="29"/>
      <c r="E16" s="29"/>
    </row>
    <row r="17" spans="2:8" ht="14.65" customHeight="1" x14ac:dyDescent="0.35">
      <c r="B17" s="522" t="s">
        <v>369</v>
      </c>
      <c r="C17" s="522"/>
      <c r="D17" s="522"/>
      <c r="E17" s="522"/>
    </row>
    <row r="19" spans="2:8" x14ac:dyDescent="0.35">
      <c r="B19" s="7" t="s">
        <v>370</v>
      </c>
      <c r="C19" s="7" t="s">
        <v>371</v>
      </c>
      <c r="D19" s="7" t="s">
        <v>41</v>
      </c>
      <c r="E19" s="7"/>
    </row>
    <row r="20" spans="2:8" ht="14.65" customHeight="1" x14ac:dyDescent="0.35">
      <c r="B20" s="523" t="s">
        <v>372</v>
      </c>
      <c r="C20" s="523"/>
      <c r="D20" s="523"/>
      <c r="E20" s="523"/>
    </row>
    <row r="21" spans="2:8" ht="14.65" customHeight="1" x14ac:dyDescent="0.35">
      <c r="B21" s="524" t="s">
        <v>373</v>
      </c>
      <c r="C21" s="524"/>
      <c r="D21" s="524"/>
      <c r="E21" s="524"/>
    </row>
    <row r="22" spans="2:8" ht="34.5" x14ac:dyDescent="0.35">
      <c r="B22" s="33" t="s">
        <v>374</v>
      </c>
      <c r="C22" s="35" t="s">
        <v>375</v>
      </c>
      <c r="D22" s="94" t="s">
        <v>376</v>
      </c>
      <c r="E22" s="95"/>
      <c r="F22" s="71"/>
      <c r="G22" s="19"/>
      <c r="H22" s="19"/>
    </row>
    <row r="23" spans="2:8" ht="34.5" x14ac:dyDescent="0.35">
      <c r="B23" s="33" t="s">
        <v>377</v>
      </c>
      <c r="C23" s="35" t="s">
        <v>378</v>
      </c>
      <c r="D23" s="94" t="s">
        <v>376</v>
      </c>
      <c r="E23" s="95"/>
      <c r="F23" s="71"/>
      <c r="G23" s="19"/>
      <c r="H23" s="19"/>
    </row>
    <row r="24" spans="2:8" x14ac:dyDescent="0.35">
      <c r="B24" s="33" t="s">
        <v>379</v>
      </c>
      <c r="C24" s="35" t="s">
        <v>380</v>
      </c>
      <c r="D24" s="94" t="s">
        <v>381</v>
      </c>
      <c r="E24" s="95"/>
      <c r="F24" s="71"/>
      <c r="G24" s="19"/>
      <c r="H24" s="19"/>
    </row>
    <row r="25" spans="2:8" ht="19.5" customHeight="1" x14ac:dyDescent="0.35">
      <c r="B25" s="527" t="s">
        <v>382</v>
      </c>
      <c r="C25" s="525" t="s">
        <v>383</v>
      </c>
      <c r="D25" s="433" t="s">
        <v>156</v>
      </c>
      <c r="E25" s="95"/>
      <c r="F25" s="71"/>
      <c r="G25" s="19"/>
      <c r="H25" s="19"/>
    </row>
    <row r="26" spans="2:8" ht="18" customHeight="1" x14ac:dyDescent="0.35">
      <c r="B26" s="528"/>
      <c r="C26" s="526"/>
      <c r="D26" s="53" t="s">
        <v>65</v>
      </c>
      <c r="E26" s="95"/>
      <c r="F26" s="71"/>
      <c r="G26" s="19"/>
      <c r="H26" s="19"/>
    </row>
    <row r="27" spans="2:8" ht="20.25" customHeight="1" x14ac:dyDescent="0.35">
      <c r="B27" s="527" t="s">
        <v>384</v>
      </c>
      <c r="C27" s="529" t="s">
        <v>385</v>
      </c>
      <c r="D27" s="436" t="s">
        <v>386</v>
      </c>
      <c r="E27" s="95"/>
      <c r="F27" s="71"/>
      <c r="G27" s="19"/>
      <c r="H27" s="19"/>
    </row>
    <row r="28" spans="2:8" ht="20.25" customHeight="1" x14ac:dyDescent="0.35">
      <c r="B28" s="528"/>
      <c r="C28" s="530"/>
      <c r="D28" s="439" t="s">
        <v>387</v>
      </c>
      <c r="E28" s="95"/>
      <c r="F28" s="71"/>
      <c r="G28" s="19"/>
      <c r="H28" s="19"/>
    </row>
    <row r="29" spans="2:8" ht="20.25" customHeight="1" x14ac:dyDescent="0.35">
      <c r="B29" s="527" t="s">
        <v>388</v>
      </c>
      <c r="C29" s="529" t="s">
        <v>389</v>
      </c>
      <c r="D29" s="436" t="s">
        <v>390</v>
      </c>
      <c r="E29" s="95"/>
      <c r="F29" s="71"/>
      <c r="G29" s="19"/>
      <c r="H29" s="19"/>
    </row>
    <row r="30" spans="2:8" ht="20.25" customHeight="1" x14ac:dyDescent="0.35">
      <c r="B30" s="528"/>
      <c r="C30" s="530"/>
      <c r="D30" s="93" t="s">
        <v>387</v>
      </c>
      <c r="E30" s="95"/>
      <c r="F30" s="71"/>
      <c r="G30" s="19"/>
      <c r="H30" s="19"/>
    </row>
    <row r="31" spans="2:8" x14ac:dyDescent="0.35">
      <c r="B31" s="527" t="s">
        <v>391</v>
      </c>
      <c r="C31" s="529" t="s">
        <v>392</v>
      </c>
      <c r="D31" s="436" t="s">
        <v>393</v>
      </c>
      <c r="E31" s="436"/>
      <c r="F31" s="71"/>
      <c r="G31" s="19"/>
      <c r="H31" s="19"/>
    </row>
    <row r="32" spans="2:8" ht="15.75" customHeight="1" x14ac:dyDescent="0.35">
      <c r="B32" s="528"/>
      <c r="C32" s="530"/>
      <c r="D32" s="93" t="s">
        <v>394</v>
      </c>
      <c r="E32" s="95"/>
      <c r="F32" s="71"/>
      <c r="G32" s="19"/>
      <c r="H32" s="19"/>
    </row>
    <row r="33" spans="2:8" x14ac:dyDescent="0.35">
      <c r="B33" s="527" t="s">
        <v>395</v>
      </c>
      <c r="C33" s="529" t="s">
        <v>396</v>
      </c>
      <c r="D33" s="436" t="s">
        <v>397</v>
      </c>
      <c r="E33" s="95"/>
      <c r="F33" s="71"/>
      <c r="G33" s="19"/>
      <c r="H33" s="19"/>
    </row>
    <row r="34" spans="2:8" x14ac:dyDescent="0.35">
      <c r="B34" s="528"/>
      <c r="C34" s="530"/>
      <c r="D34" s="441" t="s">
        <v>398</v>
      </c>
      <c r="E34" s="95"/>
      <c r="F34" s="71"/>
      <c r="G34" s="19"/>
      <c r="H34" s="19"/>
    </row>
    <row r="35" spans="2:8" x14ac:dyDescent="0.35">
      <c r="B35" s="533" t="s">
        <v>399</v>
      </c>
      <c r="C35" s="529" t="s">
        <v>400</v>
      </c>
      <c r="D35" s="436" t="s">
        <v>397</v>
      </c>
      <c r="E35" s="95"/>
      <c r="F35" s="71"/>
      <c r="G35" s="19"/>
      <c r="H35" s="19"/>
    </row>
    <row r="36" spans="2:8" x14ac:dyDescent="0.35">
      <c r="B36" s="534"/>
      <c r="C36" s="530"/>
      <c r="D36" s="441" t="s">
        <v>398</v>
      </c>
      <c r="E36" s="95"/>
      <c r="F36" s="71"/>
      <c r="G36" s="19"/>
      <c r="H36" s="19"/>
    </row>
    <row r="37" spans="2:8" x14ac:dyDescent="0.35">
      <c r="B37" s="527" t="s">
        <v>401</v>
      </c>
      <c r="C37" s="529" t="s">
        <v>402</v>
      </c>
      <c r="D37" s="436" t="s">
        <v>397</v>
      </c>
      <c r="E37" s="95"/>
      <c r="F37" s="71"/>
      <c r="G37" s="19"/>
      <c r="H37" s="19"/>
    </row>
    <row r="38" spans="2:8" x14ac:dyDescent="0.35">
      <c r="B38" s="528"/>
      <c r="C38" s="530"/>
      <c r="D38" s="441" t="s">
        <v>398</v>
      </c>
      <c r="E38" s="95"/>
      <c r="F38" s="71"/>
      <c r="G38" s="19"/>
      <c r="H38" s="19"/>
    </row>
    <row r="39" spans="2:8" x14ac:dyDescent="0.35">
      <c r="B39" s="33" t="s">
        <v>403</v>
      </c>
      <c r="C39" s="35" t="s">
        <v>404</v>
      </c>
      <c r="D39" s="436" t="s">
        <v>397</v>
      </c>
      <c r="E39" s="95"/>
      <c r="F39" s="71"/>
      <c r="G39" s="19"/>
      <c r="H39" s="19"/>
    </row>
    <row r="40" spans="2:8" ht="34.5" x14ac:dyDescent="0.35">
      <c r="B40" s="33" t="s">
        <v>405</v>
      </c>
      <c r="C40" s="35" t="s">
        <v>406</v>
      </c>
      <c r="D40" s="94" t="s">
        <v>376</v>
      </c>
      <c r="E40" s="95"/>
      <c r="F40" s="71"/>
      <c r="G40" s="19"/>
      <c r="H40" s="19"/>
    </row>
    <row r="41" spans="2:8" ht="34.5" x14ac:dyDescent="0.35">
      <c r="B41" s="527" t="s">
        <v>407</v>
      </c>
      <c r="C41" s="525" t="s">
        <v>408</v>
      </c>
      <c r="D41" s="49" t="s">
        <v>173</v>
      </c>
      <c r="E41" s="95"/>
      <c r="F41" s="71"/>
      <c r="G41" s="19"/>
      <c r="H41" s="19"/>
    </row>
    <row r="42" spans="2:8" x14ac:dyDescent="0.35">
      <c r="B42" s="528"/>
      <c r="C42" s="526"/>
      <c r="D42" s="55" t="s">
        <v>409</v>
      </c>
      <c r="E42" s="96"/>
      <c r="F42" s="71"/>
      <c r="G42" s="19"/>
      <c r="H42" s="19"/>
    </row>
    <row r="43" spans="2:8" ht="14.65" customHeight="1" x14ac:dyDescent="0.35">
      <c r="B43" s="522" t="s">
        <v>410</v>
      </c>
      <c r="C43" s="522"/>
      <c r="D43" s="522"/>
      <c r="E43" s="522"/>
    </row>
    <row r="44" spans="2:8" x14ac:dyDescent="0.35">
      <c r="B44" s="41" t="s">
        <v>411</v>
      </c>
      <c r="C44" s="440" t="s">
        <v>412</v>
      </c>
      <c r="D44" s="436" t="s">
        <v>413</v>
      </c>
      <c r="E44" s="92"/>
    </row>
    <row r="45" spans="2:8" x14ac:dyDescent="0.35">
      <c r="B45" s="41" t="s">
        <v>414</v>
      </c>
      <c r="C45" s="440" t="s">
        <v>415</v>
      </c>
      <c r="D45" s="53" t="s">
        <v>413</v>
      </c>
      <c r="E45" s="92"/>
    </row>
    <row r="46" spans="2:8" ht="14.65" customHeight="1" x14ac:dyDescent="0.35">
      <c r="B46" s="531" t="s">
        <v>416</v>
      </c>
      <c r="C46" s="531"/>
      <c r="D46" s="531"/>
      <c r="E46" s="531"/>
    </row>
    <row r="47" spans="2:8" x14ac:dyDescent="0.35">
      <c r="B47" s="522" t="s">
        <v>373</v>
      </c>
      <c r="C47" s="522"/>
      <c r="D47" s="522"/>
      <c r="E47" s="522"/>
    </row>
    <row r="48" spans="2:8" ht="34.5" x14ac:dyDescent="0.35">
      <c r="B48" s="33" t="s">
        <v>374</v>
      </c>
      <c r="C48" s="35" t="s">
        <v>417</v>
      </c>
      <c r="D48" s="94" t="s">
        <v>376</v>
      </c>
      <c r="E48" s="28"/>
    </row>
    <row r="49" spans="2:5" ht="14.65" customHeight="1" x14ac:dyDescent="0.35">
      <c r="B49" s="33" t="s">
        <v>377</v>
      </c>
      <c r="C49" s="91" t="s">
        <v>418</v>
      </c>
      <c r="D49" s="53" t="s">
        <v>419</v>
      </c>
      <c r="E49" s="28"/>
    </row>
    <row r="50" spans="2:5" ht="14.65" customHeight="1" x14ac:dyDescent="0.35">
      <c r="B50" s="33" t="s">
        <v>379</v>
      </c>
      <c r="C50" s="35" t="s">
        <v>420</v>
      </c>
      <c r="D50" s="48" t="s">
        <v>419</v>
      </c>
      <c r="E50" s="28"/>
    </row>
    <row r="51" spans="2:5" x14ac:dyDescent="0.35">
      <c r="B51" s="33" t="s">
        <v>421</v>
      </c>
      <c r="C51" s="35" t="s">
        <v>422</v>
      </c>
      <c r="D51" s="94" t="s">
        <v>381</v>
      </c>
      <c r="E51" s="28"/>
    </row>
    <row r="52" spans="2:5" x14ac:dyDescent="0.35">
      <c r="B52" s="527" t="s">
        <v>423</v>
      </c>
      <c r="C52" s="529" t="s">
        <v>424</v>
      </c>
      <c r="D52" s="436" t="s">
        <v>390</v>
      </c>
      <c r="E52" s="28"/>
    </row>
    <row r="53" spans="2:5" ht="15.75" customHeight="1" x14ac:dyDescent="0.35">
      <c r="B53" s="528"/>
      <c r="C53" s="530"/>
      <c r="D53" s="93" t="s">
        <v>387</v>
      </c>
      <c r="E53" s="28"/>
    </row>
    <row r="54" spans="2:5" x14ac:dyDescent="0.35">
      <c r="B54" s="33" t="s">
        <v>425</v>
      </c>
      <c r="C54" s="35" t="s">
        <v>426</v>
      </c>
      <c r="D54" s="93" t="s">
        <v>376</v>
      </c>
      <c r="E54" s="28"/>
    </row>
    <row r="55" spans="2:5" ht="23" x14ac:dyDescent="0.35">
      <c r="B55" s="33" t="s">
        <v>427</v>
      </c>
      <c r="C55" s="35" t="s">
        <v>428</v>
      </c>
      <c r="D55" s="94" t="s">
        <v>429</v>
      </c>
      <c r="E55" s="5"/>
    </row>
    <row r="56" spans="2:5" ht="23" x14ac:dyDescent="0.35">
      <c r="B56" s="33" t="s">
        <v>430</v>
      </c>
      <c r="C56" s="35" t="s">
        <v>396</v>
      </c>
      <c r="D56" s="436" t="s">
        <v>397</v>
      </c>
      <c r="E56" s="5"/>
    </row>
    <row r="57" spans="2:5" x14ac:dyDescent="0.35">
      <c r="B57" s="33"/>
      <c r="C57" s="35"/>
      <c r="D57" s="53" t="s">
        <v>398</v>
      </c>
      <c r="E57" s="5"/>
    </row>
    <row r="58" spans="2:5" x14ac:dyDescent="0.35">
      <c r="B58" s="33" t="s">
        <v>431</v>
      </c>
      <c r="C58" s="35" t="s">
        <v>432</v>
      </c>
      <c r="D58" s="93" t="s">
        <v>376</v>
      </c>
      <c r="E58" s="5"/>
    </row>
    <row r="59" spans="2:5" x14ac:dyDescent="0.35">
      <c r="B59" s="33"/>
      <c r="C59" s="35"/>
      <c r="D59" s="442" t="s">
        <v>398</v>
      </c>
      <c r="E59" s="5"/>
    </row>
    <row r="60" spans="2:5" x14ac:dyDescent="0.35">
      <c r="B60" s="33" t="s">
        <v>433</v>
      </c>
      <c r="C60" s="35" t="s">
        <v>434</v>
      </c>
      <c r="D60" s="436" t="s">
        <v>397</v>
      </c>
    </row>
    <row r="61" spans="2:5" x14ac:dyDescent="0.35">
      <c r="B61" s="33"/>
      <c r="C61" s="35"/>
      <c r="D61" s="442" t="s">
        <v>398</v>
      </c>
    </row>
    <row r="62" spans="2:5" x14ac:dyDescent="0.35">
      <c r="B62" s="33" t="s">
        <v>435</v>
      </c>
      <c r="C62" s="35" t="s">
        <v>404</v>
      </c>
      <c r="D62" s="436" t="s">
        <v>397</v>
      </c>
      <c r="E62" s="28"/>
    </row>
    <row r="63" spans="2:5" x14ac:dyDescent="0.35">
      <c r="B63" s="33"/>
      <c r="C63" s="35"/>
      <c r="D63" s="442" t="s">
        <v>398</v>
      </c>
      <c r="E63" s="28"/>
    </row>
    <row r="64" spans="2:5" ht="23" x14ac:dyDescent="0.35">
      <c r="B64" s="33" t="s">
        <v>436</v>
      </c>
      <c r="C64" s="35" t="s">
        <v>437</v>
      </c>
      <c r="D64" s="93" t="s">
        <v>376</v>
      </c>
      <c r="E64" s="6"/>
    </row>
    <row r="65" spans="2:5" ht="34.5" x14ac:dyDescent="0.35">
      <c r="B65" s="33" t="s">
        <v>438</v>
      </c>
      <c r="C65" s="35" t="s">
        <v>439</v>
      </c>
      <c r="D65" s="93" t="s">
        <v>376</v>
      </c>
      <c r="E65" s="6"/>
    </row>
    <row r="66" spans="2:5" ht="34.5" x14ac:dyDescent="0.35">
      <c r="B66" s="33" t="s">
        <v>440</v>
      </c>
      <c r="C66" s="35" t="s">
        <v>441</v>
      </c>
      <c r="D66" s="93" t="s">
        <v>376</v>
      </c>
      <c r="E66" s="6"/>
    </row>
    <row r="67" spans="2:5" ht="34.5" x14ac:dyDescent="0.35">
      <c r="B67" s="33" t="s">
        <v>442</v>
      </c>
      <c r="C67" s="35" t="s">
        <v>443</v>
      </c>
      <c r="D67" s="93" t="s">
        <v>376</v>
      </c>
      <c r="E67" s="6"/>
    </row>
    <row r="68" spans="2:5" x14ac:dyDescent="0.35">
      <c r="B68" s="33" t="s">
        <v>444</v>
      </c>
      <c r="C68" s="35" t="s">
        <v>445</v>
      </c>
      <c r="D68" s="93" t="s">
        <v>376</v>
      </c>
      <c r="E68" s="6"/>
    </row>
    <row r="69" spans="2:5" ht="23" x14ac:dyDescent="0.35">
      <c r="B69" s="41" t="s">
        <v>446</v>
      </c>
      <c r="C69" s="437" t="s">
        <v>447</v>
      </c>
      <c r="D69" s="444" t="s">
        <v>376</v>
      </c>
      <c r="E69" s="445"/>
    </row>
    <row r="70" spans="2:5" ht="14.65" customHeight="1" x14ac:dyDescent="0.35">
      <c r="B70" s="532" t="s">
        <v>410</v>
      </c>
      <c r="C70" s="532"/>
      <c r="D70" s="532"/>
      <c r="E70" s="532"/>
    </row>
    <row r="71" spans="2:5" ht="23" x14ac:dyDescent="0.35">
      <c r="B71" s="42" t="s">
        <v>448</v>
      </c>
      <c r="C71" s="446" t="s">
        <v>449</v>
      </c>
      <c r="D71" s="53" t="s">
        <v>419</v>
      </c>
      <c r="E71" s="447"/>
    </row>
    <row r="72" spans="2:5" x14ac:dyDescent="0.35">
      <c r="B72" s="531" t="s">
        <v>450</v>
      </c>
      <c r="C72" s="531"/>
      <c r="D72" s="531"/>
      <c r="E72" s="531"/>
    </row>
    <row r="73" spans="2:5" x14ac:dyDescent="0.35">
      <c r="B73" s="522" t="s">
        <v>410</v>
      </c>
      <c r="C73" s="522"/>
      <c r="D73" s="522"/>
      <c r="E73" s="522"/>
    </row>
    <row r="74" spans="2:5" x14ac:dyDescent="0.35">
      <c r="B74" s="527" t="s">
        <v>451</v>
      </c>
      <c r="C74" s="525" t="s">
        <v>383</v>
      </c>
      <c r="D74" s="436" t="s">
        <v>156</v>
      </c>
      <c r="E74" s="6"/>
    </row>
    <row r="75" spans="2:5" x14ac:dyDescent="0.35">
      <c r="B75" s="528"/>
      <c r="C75" s="526"/>
      <c r="D75" s="55" t="s">
        <v>65</v>
      </c>
      <c r="E75" s="6"/>
    </row>
    <row r="76" spans="2:5" ht="34.5" x14ac:dyDescent="0.35">
      <c r="B76" s="33" t="s">
        <v>452</v>
      </c>
      <c r="C76" s="35" t="s">
        <v>453</v>
      </c>
      <c r="D76" s="93" t="s">
        <v>376</v>
      </c>
      <c r="E76" s="6"/>
    </row>
    <row r="77" spans="2:5" ht="23" x14ac:dyDescent="0.35">
      <c r="B77" s="33" t="s">
        <v>454</v>
      </c>
      <c r="C77" s="35" t="s">
        <v>455</v>
      </c>
      <c r="D77" s="93" t="s">
        <v>376</v>
      </c>
      <c r="E77" s="6"/>
    </row>
    <row r="78" spans="2:5" ht="23" x14ac:dyDescent="0.35">
      <c r="B78" s="33" t="s">
        <v>456</v>
      </c>
      <c r="C78" s="35" t="s">
        <v>457</v>
      </c>
      <c r="D78" s="436" t="s">
        <v>390</v>
      </c>
      <c r="E78" s="6"/>
    </row>
    <row r="79" spans="2:5" ht="46" x14ac:dyDescent="0.35">
      <c r="B79" s="33" t="s">
        <v>458</v>
      </c>
      <c r="C79" s="35" t="s">
        <v>459</v>
      </c>
      <c r="D79" s="93" t="s">
        <v>376</v>
      </c>
      <c r="E79" s="6"/>
    </row>
    <row r="80" spans="2:5" ht="34.5" x14ac:dyDescent="0.35">
      <c r="B80" s="527" t="s">
        <v>460</v>
      </c>
      <c r="C80" s="525" t="s">
        <v>408</v>
      </c>
      <c r="D80" s="49" t="s">
        <v>173</v>
      </c>
      <c r="E80" s="6"/>
    </row>
    <row r="81" spans="2:5" x14ac:dyDescent="0.35">
      <c r="B81" s="528"/>
      <c r="C81" s="526"/>
      <c r="D81" s="55" t="s">
        <v>409</v>
      </c>
      <c r="E81" s="6"/>
    </row>
    <row r="82" spans="2:5" ht="34.5" x14ac:dyDescent="0.35">
      <c r="B82" s="33" t="s">
        <v>461</v>
      </c>
      <c r="C82" s="35" t="s">
        <v>375</v>
      </c>
      <c r="D82" s="93" t="s">
        <v>376</v>
      </c>
      <c r="E82" s="6"/>
    </row>
    <row r="83" spans="2:5" ht="23" x14ac:dyDescent="0.35">
      <c r="B83" s="33" t="s">
        <v>462</v>
      </c>
      <c r="C83" s="35" t="s">
        <v>463</v>
      </c>
      <c r="D83" s="93" t="s">
        <v>176</v>
      </c>
      <c r="E83" s="6"/>
    </row>
    <row r="84" spans="2:5" ht="23" x14ac:dyDescent="0.35">
      <c r="B84" s="33" t="s">
        <v>464</v>
      </c>
      <c r="C84" s="35" t="s">
        <v>465</v>
      </c>
      <c r="D84" s="93" t="s">
        <v>376</v>
      </c>
      <c r="E84" s="6"/>
    </row>
    <row r="85" spans="2:5" ht="34.5" x14ac:dyDescent="0.35">
      <c r="B85" s="33" t="s">
        <v>466</v>
      </c>
      <c r="C85" s="35" t="s">
        <v>467</v>
      </c>
      <c r="D85" s="49" t="s">
        <v>173</v>
      </c>
      <c r="E85" s="6"/>
    </row>
    <row r="86" spans="2:5" x14ac:dyDescent="0.35">
      <c r="B86" s="33" t="s">
        <v>468</v>
      </c>
      <c r="C86" s="35" t="s">
        <v>469</v>
      </c>
      <c r="D86" s="93" t="s">
        <v>376</v>
      </c>
      <c r="E86" s="6"/>
    </row>
    <row r="87" spans="2:5" ht="34.5" x14ac:dyDescent="0.35">
      <c r="B87" s="33" t="s">
        <v>470</v>
      </c>
      <c r="C87" s="35" t="s">
        <v>471</v>
      </c>
      <c r="D87" s="49" t="s">
        <v>173</v>
      </c>
      <c r="E87" s="6"/>
    </row>
    <row r="88" spans="2:5" x14ac:dyDescent="0.35">
      <c r="B88" s="33" t="s">
        <v>472</v>
      </c>
      <c r="C88" s="35" t="s">
        <v>473</v>
      </c>
      <c r="D88" s="93" t="s">
        <v>474</v>
      </c>
      <c r="E88" s="6"/>
    </row>
    <row r="89" spans="2:5" ht="23" x14ac:dyDescent="0.35">
      <c r="B89" s="33" t="s">
        <v>475</v>
      </c>
      <c r="C89" s="35" t="s">
        <v>476</v>
      </c>
      <c r="D89" s="93" t="s">
        <v>474</v>
      </c>
      <c r="E89" s="6"/>
    </row>
    <row r="90" spans="2:5" ht="23" x14ac:dyDescent="0.35">
      <c r="B90" s="33" t="s">
        <v>477</v>
      </c>
      <c r="C90" s="35" t="s">
        <v>478</v>
      </c>
      <c r="D90" s="93" t="s">
        <v>376</v>
      </c>
      <c r="E90" s="6"/>
    </row>
    <row r="91" spans="2:5" ht="14.65" customHeight="1" x14ac:dyDescent="0.35">
      <c r="B91" s="522" t="s">
        <v>410</v>
      </c>
      <c r="C91" s="522"/>
      <c r="D91" s="522"/>
      <c r="E91" s="522"/>
    </row>
    <row r="92" spans="2:5" ht="23" x14ac:dyDescent="0.35">
      <c r="B92" s="33" t="s">
        <v>479</v>
      </c>
      <c r="C92" s="35" t="s">
        <v>480</v>
      </c>
      <c r="D92" s="65" t="s">
        <v>376</v>
      </c>
      <c r="E92" s="6"/>
    </row>
    <row r="93" spans="2:5" ht="23" x14ac:dyDescent="0.35">
      <c r="B93" s="33" t="s">
        <v>481</v>
      </c>
      <c r="C93" s="35" t="s">
        <v>482</v>
      </c>
      <c r="D93" s="65" t="s">
        <v>376</v>
      </c>
      <c r="E93" s="6"/>
    </row>
    <row r="94" spans="2:5" ht="23" x14ac:dyDescent="0.35">
      <c r="B94" s="33" t="s">
        <v>483</v>
      </c>
      <c r="C94" s="35" t="s">
        <v>484</v>
      </c>
      <c r="D94" s="65" t="s">
        <v>376</v>
      </c>
      <c r="E94" s="6"/>
    </row>
  </sheetData>
  <mergeCells count="33">
    <mergeCell ref="B33:B34"/>
    <mergeCell ref="C35:C36"/>
    <mergeCell ref="B35:B36"/>
    <mergeCell ref="C37:C38"/>
    <mergeCell ref="B37:B38"/>
    <mergeCell ref="B70:E70"/>
    <mergeCell ref="B47:E47"/>
    <mergeCell ref="B46:E46"/>
    <mergeCell ref="C52:C53"/>
    <mergeCell ref="B52:B53"/>
    <mergeCell ref="B72:E72"/>
    <mergeCell ref="B73:E73"/>
    <mergeCell ref="B91:E91"/>
    <mergeCell ref="C80:C81"/>
    <mergeCell ref="B80:B81"/>
    <mergeCell ref="C74:C75"/>
    <mergeCell ref="B74:B75"/>
    <mergeCell ref="B8:E8"/>
    <mergeCell ref="B17:E17"/>
    <mergeCell ref="B20:E20"/>
    <mergeCell ref="B21:E21"/>
    <mergeCell ref="B43:E43"/>
    <mergeCell ref="C41:C42"/>
    <mergeCell ref="B41:B42"/>
    <mergeCell ref="C25:C26"/>
    <mergeCell ref="B25:B26"/>
    <mergeCell ref="C27:C28"/>
    <mergeCell ref="B27:B28"/>
    <mergeCell ref="C31:C32"/>
    <mergeCell ref="B31:B32"/>
    <mergeCell ref="C29:C30"/>
    <mergeCell ref="B29:B30"/>
    <mergeCell ref="C33:C34"/>
  </mergeCells>
  <phoneticPr fontId="7" type="noConversion"/>
  <hyperlinks>
    <hyperlink ref="D81" location="Policies!A1" display="See: Policies tab &gt; Protected Disclosures Procedures (Whistleblowing Arrangements), pg" xr:uid="{CF8F3013-B822-4B1E-B9F5-14798CB31B0E}"/>
    <hyperlink ref="D75" location="'Human capital'!A1" display="See: Human Capital tab" xr:uid="{964E0357-7D87-43D2-9F7D-7609B5BA9430}"/>
    <hyperlink ref="D49" location="Customers!A1" display="See: Customers tab" xr:uid="{DF60FBE3-D68C-4732-8A7E-226F9853BEB3}"/>
    <hyperlink ref="D50" location="Customers!A1" display="See: Customers tab" xr:uid="{86934C81-25C3-4086-94B0-F4F696459912}"/>
    <hyperlink ref="D42" location="Policies!A1" display="See: Policies tab &gt; Protected Disclosures Procedures (Whistleblowing Arrangements), pg" xr:uid="{20998237-7B99-4EF4-932C-90D754C13488}"/>
    <hyperlink ref="D26" location="'Human capital'!A1" display="See: Human Capital tab" xr:uid="{E1E6E52D-D581-46B6-8D8A-56ABF607A501}"/>
    <hyperlink ref="D25" r:id="rId1" xr:uid="{2E69A2EF-38BF-4A99-AE16-2309008FA59F}"/>
    <hyperlink ref="D27" r:id="rId2" display="See: Responsible Investment Report &gt; Responsible investment, pg 13" xr:uid="{C9D05638-CF5F-4020-852E-1D17F601F577}"/>
    <hyperlink ref="D31" r:id="rId3" xr:uid="{ECEFEF35-731F-45E1-B3A6-A059A14B9138}"/>
    <hyperlink ref="D44" location="'Responsible investment'!A1" display="See: Responsible investment tab" xr:uid="{71E1530A-DE34-4AE1-A816-719BDB50E8A5}"/>
    <hyperlink ref="D45" location="'Responsible investment'!A1" display="See: Responsible investment tab" xr:uid="{10547D8D-CD15-4B37-B18E-CAC10B96A454}"/>
    <hyperlink ref="D74" r:id="rId4" xr:uid="{A1B9576F-13EF-41E6-AED7-C5EDF4245334}"/>
    <hyperlink ref="D71" location="Customers!A1" display="See: Customers tab" xr:uid="{4EFE30B8-5305-46E0-8468-B82646FF54F5}"/>
    <hyperlink ref="C14" r:id="rId5" xr:uid="{34C0D72C-4234-4399-A31F-B92CDDB7320F}"/>
    <hyperlink ref="C12:E12" r:id="rId6" display="Old Mutual Limited Sustainability Report" xr:uid="{415B9361-8B32-482B-8DFF-45864ADCD628}"/>
    <hyperlink ref="C13" r:id="rId7" xr:uid="{10BDA185-F70C-438B-9E4C-E010938BCA86}"/>
    <hyperlink ref="C11:E11" r:id="rId8" display="Old Mutual Limited Integrated Report " xr:uid="{4A37FA59-E338-4155-9FDA-997FC18616D2}"/>
    <hyperlink ref="C15" r:id="rId9" xr:uid="{AE6A0650-504D-40F5-AE38-C89F4A3BEFD7}"/>
  </hyperlinks>
  <pageMargins left="0.7" right="0.7" top="0.75" bottom="0.75" header="0.3" footer="0.3"/>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89B3-0CE7-4341-988B-298460F123A2}">
  <dimension ref="B8:E81"/>
  <sheetViews>
    <sheetView showGridLines="0" topLeftCell="A3" zoomScaleNormal="100" workbookViewId="0">
      <selection activeCell="D24" sqref="D24"/>
    </sheetView>
  </sheetViews>
  <sheetFormatPr defaultRowHeight="14.5" x14ac:dyDescent="0.35"/>
  <cols>
    <col min="2" max="2" width="37.54296875" customWidth="1"/>
    <col min="3" max="3" width="67.453125" customWidth="1"/>
    <col min="4" max="4" width="65.54296875" customWidth="1"/>
  </cols>
  <sheetData>
    <row r="8" spans="2:5" ht="19.5" x14ac:dyDescent="0.35">
      <c r="B8" s="511" t="s">
        <v>485</v>
      </c>
      <c r="C8" s="511"/>
      <c r="D8" s="511"/>
      <c r="E8" s="511"/>
    </row>
    <row r="9" spans="2:5" ht="19.5" x14ac:dyDescent="0.35">
      <c r="B9" s="24"/>
      <c r="C9" s="24"/>
      <c r="D9" s="24"/>
      <c r="E9" s="24"/>
    </row>
    <row r="10" spans="2:5" ht="19.5" x14ac:dyDescent="0.35">
      <c r="B10" s="494" t="s">
        <v>26</v>
      </c>
      <c r="C10" s="302"/>
      <c r="D10" s="11"/>
      <c r="E10" s="24"/>
    </row>
    <row r="11" spans="2:5" ht="15.4" customHeight="1" x14ac:dyDescent="0.35">
      <c r="B11" s="495" t="s">
        <v>27</v>
      </c>
      <c r="C11" s="496" t="s">
        <v>28</v>
      </c>
      <c r="D11" s="496"/>
      <c r="E11" s="24"/>
    </row>
    <row r="12" spans="2:5" ht="15.4" customHeight="1" x14ac:dyDescent="0.35">
      <c r="B12" s="495" t="s">
        <v>29</v>
      </c>
      <c r="C12" s="496" t="s">
        <v>30</v>
      </c>
      <c r="D12" s="496"/>
      <c r="E12" s="24"/>
    </row>
    <row r="13" spans="2:5" ht="15.4" customHeight="1" x14ac:dyDescent="0.35">
      <c r="B13" s="495" t="s">
        <v>31</v>
      </c>
      <c r="C13" s="497" t="s">
        <v>32</v>
      </c>
      <c r="D13" s="496"/>
      <c r="E13" s="24"/>
    </row>
    <row r="14" spans="2:5" ht="15.4" customHeight="1" x14ac:dyDescent="0.35">
      <c r="B14" s="495" t="s">
        <v>33</v>
      </c>
      <c r="C14" s="496" t="s">
        <v>34</v>
      </c>
      <c r="D14" s="496"/>
      <c r="E14" s="24"/>
    </row>
    <row r="15" spans="2:5" ht="15.4" customHeight="1" x14ac:dyDescent="0.35">
      <c r="B15" s="397" t="s">
        <v>367</v>
      </c>
      <c r="C15" s="496" t="s">
        <v>368</v>
      </c>
      <c r="D15" s="395"/>
      <c r="E15" s="24"/>
    </row>
    <row r="16" spans="2:5" ht="19.5" x14ac:dyDescent="0.35">
      <c r="E16" s="24"/>
    </row>
    <row r="17" spans="2:5" ht="19.5" x14ac:dyDescent="0.35">
      <c r="B17" s="30" t="s">
        <v>486</v>
      </c>
      <c r="C17" s="30" t="s">
        <v>487</v>
      </c>
      <c r="D17" s="30" t="s">
        <v>488</v>
      </c>
      <c r="E17" s="24"/>
    </row>
    <row r="18" spans="2:5" ht="14.65" customHeight="1" x14ac:dyDescent="0.35">
      <c r="B18" s="536" t="s">
        <v>489</v>
      </c>
      <c r="C18" s="536"/>
      <c r="D18" s="536"/>
    </row>
    <row r="19" spans="2:5" ht="14.65" customHeight="1" x14ac:dyDescent="0.35">
      <c r="B19" s="535" t="s">
        <v>12</v>
      </c>
      <c r="C19" s="535"/>
      <c r="D19" s="535"/>
    </row>
    <row r="20" spans="2:5" ht="138" x14ac:dyDescent="0.4">
      <c r="B20" s="74" t="s">
        <v>490</v>
      </c>
      <c r="C20" s="35" t="s">
        <v>491</v>
      </c>
      <c r="D20" s="32" t="s">
        <v>492</v>
      </c>
      <c r="E20" s="21"/>
    </row>
    <row r="21" spans="2:5" ht="165" customHeight="1" x14ac:dyDescent="0.35">
      <c r="B21" s="74" t="s">
        <v>493</v>
      </c>
      <c r="C21" s="35" t="s">
        <v>494</v>
      </c>
      <c r="D21" s="32" t="s">
        <v>495</v>
      </c>
    </row>
    <row r="22" spans="2:5" x14ac:dyDescent="0.35">
      <c r="B22" s="535" t="s">
        <v>496</v>
      </c>
      <c r="C22" s="535"/>
      <c r="D22" s="535"/>
      <c r="E22" s="22"/>
    </row>
    <row r="23" spans="2:5" ht="161" x14ac:dyDescent="0.35">
      <c r="B23" s="74" t="s">
        <v>497</v>
      </c>
      <c r="C23" s="35" t="s">
        <v>498</v>
      </c>
      <c r="D23" s="32" t="s">
        <v>499</v>
      </c>
    </row>
    <row r="24" spans="2:5" ht="375" customHeight="1" x14ac:dyDescent="0.35">
      <c r="B24" s="75" t="s">
        <v>500</v>
      </c>
      <c r="C24" s="437" t="s">
        <v>501</v>
      </c>
      <c r="D24" s="38" t="s">
        <v>502</v>
      </c>
    </row>
    <row r="25" spans="2:5" ht="207" customHeight="1" x14ac:dyDescent="0.35">
      <c r="B25" s="74" t="s">
        <v>503</v>
      </c>
      <c r="C25" s="35" t="s">
        <v>504</v>
      </c>
      <c r="D25" s="32" t="s">
        <v>505</v>
      </c>
    </row>
    <row r="26" spans="2:5" x14ac:dyDescent="0.35">
      <c r="B26" s="535" t="s">
        <v>506</v>
      </c>
      <c r="C26" s="535"/>
      <c r="D26" s="535"/>
    </row>
    <row r="27" spans="2:5" ht="140.25" customHeight="1" x14ac:dyDescent="0.35">
      <c r="B27" s="74" t="s">
        <v>507</v>
      </c>
      <c r="C27" s="35" t="s">
        <v>508</v>
      </c>
      <c r="D27" s="32" t="s">
        <v>509</v>
      </c>
    </row>
    <row r="28" spans="2:5" ht="57.5" x14ac:dyDescent="0.35">
      <c r="B28" s="74" t="s">
        <v>510</v>
      </c>
      <c r="C28" s="35" t="s">
        <v>511</v>
      </c>
      <c r="D28" s="32" t="s">
        <v>512</v>
      </c>
    </row>
    <row r="29" spans="2:5" ht="53.25" customHeight="1" x14ac:dyDescent="0.35">
      <c r="B29" s="74" t="s">
        <v>513</v>
      </c>
      <c r="C29" s="35" t="s">
        <v>514</v>
      </c>
      <c r="D29" s="32" t="s">
        <v>512</v>
      </c>
    </row>
    <row r="30" spans="2:5" x14ac:dyDescent="0.35">
      <c r="B30" s="535" t="s">
        <v>515</v>
      </c>
      <c r="C30" s="535"/>
      <c r="D30" s="535"/>
    </row>
    <row r="31" spans="2:5" ht="230" x14ac:dyDescent="0.35">
      <c r="B31" s="74" t="s">
        <v>516</v>
      </c>
      <c r="C31" s="35" t="s">
        <v>517</v>
      </c>
      <c r="D31" s="442" t="s">
        <v>398</v>
      </c>
    </row>
    <row r="32" spans="2:5" ht="161" x14ac:dyDescent="0.35">
      <c r="B32" s="74" t="s">
        <v>518</v>
      </c>
      <c r="C32" s="35" t="s">
        <v>519</v>
      </c>
      <c r="D32" s="32" t="s">
        <v>211</v>
      </c>
    </row>
    <row r="33" spans="2:4" ht="218.5" x14ac:dyDescent="0.35">
      <c r="B33" s="74" t="s">
        <v>520</v>
      </c>
      <c r="C33" s="35" t="s">
        <v>521</v>
      </c>
      <c r="D33" s="32" t="s">
        <v>398</v>
      </c>
    </row>
    <row r="34" spans="2:4" x14ac:dyDescent="0.35">
      <c r="B34" s="536" t="s">
        <v>522</v>
      </c>
      <c r="C34" s="536"/>
      <c r="D34" s="536"/>
    </row>
    <row r="35" spans="2:4" x14ac:dyDescent="0.35">
      <c r="B35" s="535" t="s">
        <v>12</v>
      </c>
      <c r="C35" s="535"/>
      <c r="D35" s="535"/>
    </row>
    <row r="36" spans="2:4" ht="23" x14ac:dyDescent="0.35">
      <c r="B36" s="74" t="s">
        <v>523</v>
      </c>
      <c r="C36" s="35"/>
      <c r="D36" s="32" t="s">
        <v>492</v>
      </c>
    </row>
    <row r="37" spans="2:4" x14ac:dyDescent="0.35">
      <c r="B37" s="74" t="s">
        <v>524</v>
      </c>
      <c r="C37" s="35"/>
      <c r="D37" s="32" t="s">
        <v>495</v>
      </c>
    </row>
    <row r="38" spans="2:4" x14ac:dyDescent="0.35">
      <c r="B38" s="535" t="s">
        <v>496</v>
      </c>
      <c r="C38" s="535"/>
      <c r="D38" s="535"/>
    </row>
    <row r="39" spans="2:4" x14ac:dyDescent="0.35">
      <c r="B39" s="74" t="s">
        <v>523</v>
      </c>
      <c r="C39" s="35"/>
      <c r="D39" s="32" t="s">
        <v>499</v>
      </c>
    </row>
    <row r="40" spans="2:4" ht="118.5" customHeight="1" x14ac:dyDescent="0.35">
      <c r="B40" s="74" t="s">
        <v>500</v>
      </c>
      <c r="C40" s="51" t="s">
        <v>525</v>
      </c>
      <c r="D40" s="32" t="s">
        <v>499</v>
      </c>
    </row>
    <row r="41" spans="2:4" ht="115" x14ac:dyDescent="0.35">
      <c r="B41" s="74" t="s">
        <v>503</v>
      </c>
      <c r="C41" s="51" t="s">
        <v>526</v>
      </c>
      <c r="D41" s="32" t="s">
        <v>505</v>
      </c>
    </row>
    <row r="42" spans="2:4" x14ac:dyDescent="0.35">
      <c r="B42" s="535" t="s">
        <v>506</v>
      </c>
      <c r="C42" s="535"/>
      <c r="D42" s="535"/>
    </row>
    <row r="43" spans="2:4" ht="92" x14ac:dyDescent="0.35">
      <c r="B43" s="74" t="s">
        <v>507</v>
      </c>
      <c r="C43" s="51" t="s">
        <v>527</v>
      </c>
      <c r="D43" s="32" t="s">
        <v>528</v>
      </c>
    </row>
    <row r="44" spans="2:4" ht="75" customHeight="1" x14ac:dyDescent="0.35">
      <c r="B44" s="74" t="s">
        <v>510</v>
      </c>
      <c r="C44" s="51" t="s">
        <v>529</v>
      </c>
      <c r="D44" s="32" t="s">
        <v>530</v>
      </c>
    </row>
    <row r="45" spans="2:4" ht="24" x14ac:dyDescent="0.35">
      <c r="B45" s="74" t="s">
        <v>531</v>
      </c>
      <c r="C45" s="51"/>
      <c r="D45" s="448" t="s">
        <v>532</v>
      </c>
    </row>
    <row r="46" spans="2:4" x14ac:dyDescent="0.35">
      <c r="B46" s="535" t="s">
        <v>533</v>
      </c>
      <c r="C46" s="535"/>
      <c r="D46" s="535"/>
    </row>
    <row r="47" spans="2:4" ht="141" customHeight="1" x14ac:dyDescent="0.35">
      <c r="B47" s="74" t="s">
        <v>534</v>
      </c>
      <c r="C47" s="443" t="s">
        <v>535</v>
      </c>
      <c r="D47" s="49" t="s">
        <v>118</v>
      </c>
    </row>
    <row r="48" spans="2:4" ht="52.5" customHeight="1" x14ac:dyDescent="0.35">
      <c r="B48" s="74" t="s">
        <v>518</v>
      </c>
      <c r="C48" s="51" t="s">
        <v>536</v>
      </c>
      <c r="D48" s="49" t="s">
        <v>118</v>
      </c>
    </row>
    <row r="49" spans="2:4" x14ac:dyDescent="0.35">
      <c r="B49" s="74" t="s">
        <v>531</v>
      </c>
      <c r="C49" s="51"/>
      <c r="D49" s="32" t="s">
        <v>398</v>
      </c>
    </row>
    <row r="50" spans="2:4" x14ac:dyDescent="0.35">
      <c r="B50" s="536" t="s">
        <v>537</v>
      </c>
      <c r="C50" s="536"/>
      <c r="D50" s="536"/>
    </row>
    <row r="51" spans="2:4" x14ac:dyDescent="0.35">
      <c r="B51" s="535" t="s">
        <v>12</v>
      </c>
      <c r="C51" s="535"/>
      <c r="D51" s="535"/>
    </row>
    <row r="52" spans="2:4" ht="23" x14ac:dyDescent="0.35">
      <c r="B52" s="74" t="s">
        <v>523</v>
      </c>
      <c r="C52" s="51"/>
      <c r="D52" s="32" t="s">
        <v>492</v>
      </c>
    </row>
    <row r="53" spans="2:4" x14ac:dyDescent="0.35">
      <c r="B53" s="74" t="s">
        <v>524</v>
      </c>
      <c r="C53" s="51"/>
      <c r="D53" s="32" t="s">
        <v>495</v>
      </c>
    </row>
    <row r="54" spans="2:4" x14ac:dyDescent="0.35">
      <c r="B54" s="535" t="s">
        <v>496</v>
      </c>
      <c r="C54" s="535"/>
      <c r="D54" s="535"/>
    </row>
    <row r="55" spans="2:4" x14ac:dyDescent="0.35">
      <c r="B55" s="74" t="s">
        <v>523</v>
      </c>
      <c r="C55" s="51"/>
      <c r="D55" s="32" t="s">
        <v>499</v>
      </c>
    </row>
    <row r="56" spans="2:4" ht="64.5" customHeight="1" x14ac:dyDescent="0.35">
      <c r="B56" s="74" t="s">
        <v>500</v>
      </c>
      <c r="C56" s="51" t="s">
        <v>538</v>
      </c>
      <c r="D56" s="32" t="s">
        <v>539</v>
      </c>
    </row>
    <row r="57" spans="2:4" ht="54" customHeight="1" x14ac:dyDescent="0.35">
      <c r="B57" s="74" t="s">
        <v>503</v>
      </c>
      <c r="C57" s="51" t="s">
        <v>540</v>
      </c>
      <c r="D57" s="32" t="s">
        <v>541</v>
      </c>
    </row>
    <row r="58" spans="2:4" x14ac:dyDescent="0.35">
      <c r="B58" s="535" t="s">
        <v>506</v>
      </c>
      <c r="C58" s="535"/>
      <c r="D58" s="535"/>
    </row>
    <row r="59" spans="2:4" ht="63.75" customHeight="1" x14ac:dyDescent="0.35">
      <c r="B59" s="74" t="s">
        <v>507</v>
      </c>
      <c r="C59" s="51" t="s">
        <v>542</v>
      </c>
      <c r="D59" s="32" t="s">
        <v>543</v>
      </c>
    </row>
    <row r="60" spans="2:4" ht="57.5" x14ac:dyDescent="0.35">
      <c r="B60" s="74" t="s">
        <v>510</v>
      </c>
      <c r="C60" s="51" t="s">
        <v>544</v>
      </c>
      <c r="D60" s="32" t="s">
        <v>543</v>
      </c>
    </row>
    <row r="61" spans="2:4" x14ac:dyDescent="0.35">
      <c r="B61" s="74" t="s">
        <v>531</v>
      </c>
      <c r="C61" s="51"/>
      <c r="D61" s="32" t="s">
        <v>543</v>
      </c>
    </row>
    <row r="62" spans="2:4" x14ac:dyDescent="0.35">
      <c r="B62" s="535" t="s">
        <v>533</v>
      </c>
      <c r="C62" s="535"/>
      <c r="D62" s="535"/>
    </row>
    <row r="63" spans="2:4" ht="147.75" customHeight="1" x14ac:dyDescent="0.35">
      <c r="B63" s="74" t="s">
        <v>534</v>
      </c>
      <c r="C63" s="51" t="s">
        <v>545</v>
      </c>
      <c r="D63" s="32" t="s">
        <v>546</v>
      </c>
    </row>
    <row r="64" spans="2:4" ht="134.25" customHeight="1" x14ac:dyDescent="0.35">
      <c r="B64" s="74" t="s">
        <v>518</v>
      </c>
      <c r="C64" s="51" t="s">
        <v>547</v>
      </c>
      <c r="D64" s="32" t="s">
        <v>546</v>
      </c>
    </row>
    <row r="65" spans="2:4" x14ac:dyDescent="0.35">
      <c r="B65" s="74" t="s">
        <v>531</v>
      </c>
      <c r="C65" s="51"/>
      <c r="D65" s="32" t="s">
        <v>398</v>
      </c>
    </row>
    <row r="66" spans="2:4" x14ac:dyDescent="0.35">
      <c r="B66" s="536" t="s">
        <v>548</v>
      </c>
      <c r="C66" s="536"/>
      <c r="D66" s="536"/>
    </row>
    <row r="67" spans="2:4" x14ac:dyDescent="0.35">
      <c r="B67" s="535" t="s">
        <v>12</v>
      </c>
      <c r="C67" s="535"/>
      <c r="D67" s="535"/>
    </row>
    <row r="68" spans="2:4" ht="23" x14ac:dyDescent="0.35">
      <c r="B68" s="74" t="s">
        <v>523</v>
      </c>
      <c r="C68" s="51"/>
      <c r="D68" s="32" t="s">
        <v>492</v>
      </c>
    </row>
    <row r="69" spans="2:4" x14ac:dyDescent="0.35">
      <c r="B69" s="74" t="s">
        <v>524</v>
      </c>
      <c r="C69" s="51"/>
      <c r="D69" s="32" t="s">
        <v>495</v>
      </c>
    </row>
    <row r="70" spans="2:4" x14ac:dyDescent="0.35">
      <c r="B70" s="535" t="s">
        <v>496</v>
      </c>
      <c r="C70" s="535"/>
      <c r="D70" s="535"/>
    </row>
    <row r="71" spans="2:4" x14ac:dyDescent="0.35">
      <c r="B71" s="74" t="s">
        <v>523</v>
      </c>
      <c r="C71" s="51"/>
      <c r="D71" s="32" t="s">
        <v>499</v>
      </c>
    </row>
    <row r="72" spans="2:4" ht="78" customHeight="1" x14ac:dyDescent="0.35">
      <c r="B72" s="74" t="s">
        <v>500</v>
      </c>
      <c r="C72" s="51" t="s">
        <v>549</v>
      </c>
      <c r="D72" s="32" t="s">
        <v>550</v>
      </c>
    </row>
    <row r="73" spans="2:4" x14ac:dyDescent="0.35">
      <c r="B73" s="74" t="s">
        <v>531</v>
      </c>
      <c r="C73" s="51"/>
      <c r="D73" s="32" t="s">
        <v>550</v>
      </c>
    </row>
    <row r="74" spans="2:4" x14ac:dyDescent="0.35">
      <c r="B74" s="535" t="s">
        <v>506</v>
      </c>
      <c r="C74" s="535"/>
      <c r="D74" s="535"/>
    </row>
    <row r="75" spans="2:4" ht="103.5" x14ac:dyDescent="0.35">
      <c r="B75" s="74" t="s">
        <v>507</v>
      </c>
      <c r="C75" s="51" t="s">
        <v>551</v>
      </c>
      <c r="D75" s="32" t="s">
        <v>543</v>
      </c>
    </row>
    <row r="76" spans="2:4" ht="34.5" x14ac:dyDescent="0.35">
      <c r="B76" s="74" t="s">
        <v>510</v>
      </c>
      <c r="C76" s="51" t="s">
        <v>552</v>
      </c>
      <c r="D76" s="32" t="s">
        <v>543</v>
      </c>
    </row>
    <row r="77" spans="2:4" x14ac:dyDescent="0.35">
      <c r="B77" s="74" t="s">
        <v>531</v>
      </c>
      <c r="C77" s="51"/>
      <c r="D77" s="32" t="s">
        <v>543</v>
      </c>
    </row>
    <row r="78" spans="2:4" x14ac:dyDescent="0.35">
      <c r="B78" s="535" t="s">
        <v>533</v>
      </c>
      <c r="C78" s="535"/>
      <c r="D78" s="535"/>
    </row>
    <row r="79" spans="2:4" ht="163.5" customHeight="1" x14ac:dyDescent="0.35">
      <c r="B79" s="74" t="s">
        <v>534</v>
      </c>
      <c r="C79" s="51" t="s">
        <v>553</v>
      </c>
      <c r="D79" s="32" t="s">
        <v>554</v>
      </c>
    </row>
    <row r="80" spans="2:4" ht="135" customHeight="1" x14ac:dyDescent="0.35">
      <c r="B80" s="74" t="s">
        <v>518</v>
      </c>
      <c r="C80" s="443" t="s">
        <v>555</v>
      </c>
      <c r="D80" s="32" t="s">
        <v>554</v>
      </c>
    </row>
    <row r="81" spans="2:4" x14ac:dyDescent="0.35">
      <c r="B81" s="74" t="s">
        <v>531</v>
      </c>
      <c r="C81" s="51"/>
      <c r="D81" s="32" t="s">
        <v>398</v>
      </c>
    </row>
  </sheetData>
  <mergeCells count="21">
    <mergeCell ref="B46:D46"/>
    <mergeCell ref="B67:D67"/>
    <mergeCell ref="B70:D70"/>
    <mergeCell ref="B74:D74"/>
    <mergeCell ref="B78:D78"/>
    <mergeCell ref="B50:D50"/>
    <mergeCell ref="B51:D51"/>
    <mergeCell ref="B54:D54"/>
    <mergeCell ref="B58:D58"/>
    <mergeCell ref="B62:D62"/>
    <mergeCell ref="B66:D66"/>
    <mergeCell ref="B30:D30"/>
    <mergeCell ref="B34:D34"/>
    <mergeCell ref="B35:D35"/>
    <mergeCell ref="B38:D38"/>
    <mergeCell ref="B42:D42"/>
    <mergeCell ref="B22:D22"/>
    <mergeCell ref="B26:D26"/>
    <mergeCell ref="B8:E8"/>
    <mergeCell ref="B18:D18"/>
    <mergeCell ref="B19:D19"/>
  </mergeCells>
  <hyperlinks>
    <hyperlink ref="C14" r:id="rId1" xr:uid="{8B2AD57A-DEEF-4105-8B9D-E6E88D1472AD}"/>
    <hyperlink ref="C12:E12" r:id="rId2" display="Old Mutual Limited Sustainability Report" xr:uid="{7B502F12-DAD6-4C49-A367-F70763D1EFCE}"/>
    <hyperlink ref="C13" r:id="rId3" xr:uid="{A318A1F0-2E4C-4BC5-BB5D-23E56AF2D5D2}"/>
    <hyperlink ref="C11:E11" r:id="rId4" display="Old Mutual Limited Integrated Report " xr:uid="{065C01C2-7814-42AC-B83C-AF28F107462A}"/>
    <hyperlink ref="C15" r:id="rId5" xr:uid="{8CB621D7-1CCE-40CC-A4F5-B219D8AB9F6C}"/>
  </hyperlinks>
  <pageMargins left="0.7" right="0.7" top="0.75" bottom="0.75" header="0.3" footer="0.3"/>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5A7B4-3E9D-4F58-8C67-8CDFEC194479}">
  <dimension ref="B8:G140"/>
  <sheetViews>
    <sheetView showGridLines="0" zoomScaleNormal="100" workbookViewId="0">
      <selection activeCell="K15" sqref="K15"/>
    </sheetView>
  </sheetViews>
  <sheetFormatPr defaultRowHeight="14.5" x14ac:dyDescent="0.35"/>
  <cols>
    <col min="2" max="2" width="19.7265625" customWidth="1"/>
    <col min="3" max="3" width="9.453125" customWidth="1"/>
    <col min="4" max="4" width="64.54296875" style="8" customWidth="1"/>
    <col min="5" max="5" width="59" customWidth="1"/>
    <col min="6" max="6" width="17.7265625" customWidth="1"/>
  </cols>
  <sheetData>
    <row r="8" spans="2:6" ht="19.5" customHeight="1" x14ac:dyDescent="0.35">
      <c r="B8" s="511" t="s">
        <v>556</v>
      </c>
      <c r="C8" s="511"/>
      <c r="D8" s="511"/>
      <c r="E8" s="511"/>
      <c r="F8" s="24"/>
    </row>
    <row r="9" spans="2:6" ht="19.5" customHeight="1" x14ac:dyDescent="0.35">
      <c r="B9" s="24"/>
      <c r="C9" s="24"/>
      <c r="D9" s="24"/>
      <c r="E9" s="24"/>
      <c r="F9" s="24"/>
    </row>
    <row r="10" spans="2:6" ht="19.5" customHeight="1" x14ac:dyDescent="0.35">
      <c r="B10" s="494" t="s">
        <v>26</v>
      </c>
      <c r="C10" s="302"/>
      <c r="D10" s="11"/>
      <c r="E10" s="11"/>
      <c r="F10" s="24"/>
    </row>
    <row r="11" spans="2:6" x14ac:dyDescent="0.35">
      <c r="B11" s="495" t="s">
        <v>27</v>
      </c>
      <c r="C11" s="496" t="s">
        <v>28</v>
      </c>
      <c r="D11" s="496"/>
      <c r="E11" s="496"/>
      <c r="F11" s="496"/>
    </row>
    <row r="12" spans="2:6" x14ac:dyDescent="0.35">
      <c r="B12" s="495" t="s">
        <v>29</v>
      </c>
      <c r="C12" s="496" t="s">
        <v>30</v>
      </c>
      <c r="D12" s="496"/>
      <c r="E12" s="496"/>
      <c r="F12" s="496"/>
    </row>
    <row r="13" spans="2:6" ht="23" x14ac:dyDescent="0.35">
      <c r="B13" s="495" t="s">
        <v>31</v>
      </c>
      <c r="C13" s="497" t="s">
        <v>32</v>
      </c>
      <c r="D13" s="496"/>
      <c r="E13" s="496"/>
      <c r="F13" s="496"/>
    </row>
    <row r="14" spans="2:6" x14ac:dyDescent="0.35">
      <c r="B14" s="495" t="s">
        <v>33</v>
      </c>
      <c r="C14" s="496" t="s">
        <v>34</v>
      </c>
      <c r="D14" s="496"/>
      <c r="E14" s="496"/>
      <c r="F14" s="496"/>
    </row>
    <row r="15" spans="2:6" ht="19.5" customHeight="1" x14ac:dyDescent="0.35">
      <c r="B15" s="397" t="s">
        <v>367</v>
      </c>
      <c r="C15" s="496" t="s">
        <v>368</v>
      </c>
      <c r="D15" s="395"/>
      <c r="E15" s="395"/>
      <c r="F15" s="395"/>
    </row>
    <row r="18" spans="2:7" s="31" customFormat="1" ht="23" x14ac:dyDescent="0.25">
      <c r="B18" s="30" t="s">
        <v>557</v>
      </c>
      <c r="C18" s="30" t="s">
        <v>558</v>
      </c>
      <c r="D18" s="30" t="s">
        <v>559</v>
      </c>
      <c r="E18" s="30" t="s">
        <v>41</v>
      </c>
      <c r="F18" s="30" t="s">
        <v>560</v>
      </c>
    </row>
    <row r="19" spans="2:7" s="31" customFormat="1" ht="14.65" customHeight="1" x14ac:dyDescent="0.25">
      <c r="B19" s="537" t="s">
        <v>561</v>
      </c>
      <c r="C19" s="537"/>
      <c r="D19" s="537"/>
      <c r="E19" s="537"/>
      <c r="F19" s="537"/>
    </row>
    <row r="20" spans="2:7" s="31" customFormat="1" ht="11.5" x14ac:dyDescent="0.25">
      <c r="B20" s="501" t="s">
        <v>562</v>
      </c>
      <c r="C20" s="501"/>
      <c r="D20" s="501"/>
      <c r="E20" s="501"/>
      <c r="F20" s="501"/>
      <c r="G20" s="29"/>
    </row>
    <row r="21" spans="2:7" s="31" customFormat="1" ht="26.25" customHeight="1" x14ac:dyDescent="0.25">
      <c r="B21" s="540" t="s">
        <v>563</v>
      </c>
      <c r="C21" s="540" t="s">
        <v>564</v>
      </c>
      <c r="D21" s="538" t="s">
        <v>565</v>
      </c>
      <c r="E21" s="49" t="s">
        <v>74</v>
      </c>
      <c r="F21" s="33"/>
    </row>
    <row r="22" spans="2:7" s="31" customFormat="1" ht="26.25" customHeight="1" x14ac:dyDescent="0.25">
      <c r="B22" s="541"/>
      <c r="C22" s="541"/>
      <c r="D22" s="539"/>
      <c r="E22" s="55" t="s">
        <v>566</v>
      </c>
      <c r="F22" s="34"/>
    </row>
    <row r="23" spans="2:7" s="31" customFormat="1" ht="24" customHeight="1" x14ac:dyDescent="0.25">
      <c r="B23" s="540" t="s">
        <v>567</v>
      </c>
      <c r="C23" s="540" t="s">
        <v>564</v>
      </c>
      <c r="D23" s="525" t="s">
        <v>568</v>
      </c>
      <c r="E23" s="49" t="s">
        <v>74</v>
      </c>
      <c r="F23" s="33"/>
    </row>
    <row r="24" spans="2:7" s="31" customFormat="1" ht="24" customHeight="1" x14ac:dyDescent="0.25">
      <c r="B24" s="541"/>
      <c r="C24" s="541"/>
      <c r="D24" s="526"/>
      <c r="E24" s="55" t="s">
        <v>566</v>
      </c>
      <c r="F24" s="34"/>
    </row>
    <row r="25" spans="2:7" s="31" customFormat="1" ht="46" x14ac:dyDescent="0.25">
      <c r="B25" s="33" t="s">
        <v>569</v>
      </c>
      <c r="C25" s="33" t="s">
        <v>564</v>
      </c>
      <c r="D25" s="35" t="s">
        <v>570</v>
      </c>
      <c r="E25" s="49" t="s">
        <v>74</v>
      </c>
      <c r="F25" s="36"/>
    </row>
    <row r="26" spans="2:7" s="31" customFormat="1" ht="11.5" x14ac:dyDescent="0.25">
      <c r="B26" s="501" t="s">
        <v>571</v>
      </c>
      <c r="C26" s="501"/>
      <c r="D26" s="501"/>
      <c r="E26" s="501"/>
      <c r="F26" s="501"/>
    </row>
    <row r="27" spans="2:7" s="31" customFormat="1" ht="14.65" customHeight="1" x14ac:dyDescent="0.25">
      <c r="B27" s="33" t="s">
        <v>572</v>
      </c>
      <c r="C27" s="33" t="s">
        <v>564</v>
      </c>
      <c r="D27" s="35" t="s">
        <v>573</v>
      </c>
      <c r="E27" s="32" t="s">
        <v>574</v>
      </c>
      <c r="F27" s="36"/>
    </row>
    <row r="28" spans="2:7" s="31" customFormat="1" ht="11.5" x14ac:dyDescent="0.25">
      <c r="B28" s="501" t="s">
        <v>575</v>
      </c>
      <c r="C28" s="501"/>
      <c r="D28" s="501"/>
      <c r="E28" s="501"/>
      <c r="F28" s="501"/>
    </row>
    <row r="29" spans="2:7" s="31" customFormat="1" ht="57.5" x14ac:dyDescent="0.25">
      <c r="B29" s="33" t="s">
        <v>576</v>
      </c>
      <c r="C29" s="33" t="s">
        <v>564</v>
      </c>
      <c r="D29" s="35" t="s">
        <v>577</v>
      </c>
      <c r="E29" s="49" t="s">
        <v>118</v>
      </c>
      <c r="F29" s="33"/>
    </row>
    <row r="30" spans="2:7" s="31" customFormat="1" ht="29.25" customHeight="1" x14ac:dyDescent="0.25">
      <c r="B30" s="527" t="s">
        <v>578</v>
      </c>
      <c r="C30" s="527" t="s">
        <v>564</v>
      </c>
      <c r="D30" s="502" t="s">
        <v>579</v>
      </c>
      <c r="E30" s="52" t="s">
        <v>580</v>
      </c>
      <c r="F30" s="41"/>
    </row>
    <row r="31" spans="2:7" s="31" customFormat="1" ht="29.25" customHeight="1" x14ac:dyDescent="0.25">
      <c r="B31" s="528"/>
      <c r="C31" s="528"/>
      <c r="D31" s="504"/>
      <c r="E31" s="97" t="s">
        <v>581</v>
      </c>
      <c r="F31" s="42"/>
    </row>
    <row r="32" spans="2:7" s="31" customFormat="1" ht="125.15" customHeight="1" x14ac:dyDescent="0.25">
      <c r="B32" s="33" t="s">
        <v>582</v>
      </c>
      <c r="C32" s="33" t="s">
        <v>564</v>
      </c>
      <c r="D32" s="35" t="s">
        <v>583</v>
      </c>
      <c r="E32" s="49" t="s">
        <v>173</v>
      </c>
      <c r="F32" s="33"/>
    </row>
    <row r="33" spans="2:6" s="31" customFormat="1" ht="34.5" x14ac:dyDescent="0.25">
      <c r="B33" s="33" t="s">
        <v>584</v>
      </c>
      <c r="C33" s="33" t="s">
        <v>585</v>
      </c>
      <c r="D33" s="35" t="s">
        <v>586</v>
      </c>
      <c r="E33" s="49" t="s">
        <v>173</v>
      </c>
      <c r="F33" s="33"/>
    </row>
    <row r="34" spans="2:6" s="31" customFormat="1" ht="49.5" customHeight="1" x14ac:dyDescent="0.25">
      <c r="B34" s="33" t="s">
        <v>587</v>
      </c>
      <c r="C34" s="33" t="s">
        <v>564</v>
      </c>
      <c r="D34" s="35" t="s">
        <v>588</v>
      </c>
      <c r="E34" s="49" t="s">
        <v>118</v>
      </c>
      <c r="F34" s="33"/>
    </row>
    <row r="35" spans="2:6" s="31" customFormat="1" ht="80.650000000000006" customHeight="1" x14ac:dyDescent="0.25">
      <c r="B35" s="33" t="s">
        <v>589</v>
      </c>
      <c r="C35" s="33" t="s">
        <v>564</v>
      </c>
      <c r="D35" s="35" t="s">
        <v>590</v>
      </c>
      <c r="E35" s="49" t="s">
        <v>118</v>
      </c>
      <c r="F35" s="33"/>
    </row>
    <row r="36" spans="2:6" s="31" customFormat="1" ht="11.5" x14ac:dyDescent="0.25">
      <c r="B36" s="501" t="s">
        <v>591</v>
      </c>
      <c r="C36" s="501"/>
      <c r="D36" s="501"/>
      <c r="E36" s="501"/>
      <c r="F36" s="501"/>
    </row>
    <row r="37" spans="2:6" s="31" customFormat="1" ht="25.5" customHeight="1" x14ac:dyDescent="0.25">
      <c r="B37" s="527" t="s">
        <v>592</v>
      </c>
      <c r="C37" s="527" t="s">
        <v>564</v>
      </c>
      <c r="D37" s="542" t="s">
        <v>593</v>
      </c>
      <c r="E37" s="52" t="s">
        <v>176</v>
      </c>
      <c r="F37" s="41"/>
    </row>
    <row r="38" spans="2:6" s="31" customFormat="1" ht="25.5" customHeight="1" x14ac:dyDescent="0.25">
      <c r="B38" s="545"/>
      <c r="C38" s="545"/>
      <c r="D38" s="544"/>
      <c r="E38" s="53" t="s">
        <v>594</v>
      </c>
      <c r="F38" s="43"/>
    </row>
    <row r="39" spans="2:6" s="31" customFormat="1" ht="25.5" customHeight="1" x14ac:dyDescent="0.25">
      <c r="B39" s="528"/>
      <c r="C39" s="528"/>
      <c r="D39" s="543"/>
      <c r="E39" s="97" t="s">
        <v>581</v>
      </c>
      <c r="F39" s="42"/>
    </row>
    <row r="40" spans="2:6" s="31" customFormat="1" ht="91.5" customHeight="1" x14ac:dyDescent="0.25">
      <c r="B40" s="33" t="s">
        <v>595</v>
      </c>
      <c r="C40" s="33" t="s">
        <v>564</v>
      </c>
      <c r="D40" s="35" t="s">
        <v>596</v>
      </c>
      <c r="E40" s="49" t="s">
        <v>597</v>
      </c>
      <c r="F40" s="33"/>
    </row>
    <row r="41" spans="2:6" s="31" customFormat="1" ht="11.5" x14ac:dyDescent="0.25">
      <c r="B41" s="501" t="s">
        <v>598</v>
      </c>
      <c r="C41" s="501"/>
      <c r="D41" s="501"/>
      <c r="E41" s="501"/>
      <c r="F41" s="501"/>
    </row>
    <row r="42" spans="2:6" s="31" customFormat="1" ht="90" customHeight="1" x14ac:dyDescent="0.25">
      <c r="B42" s="33" t="s">
        <v>599</v>
      </c>
      <c r="C42" s="33" t="s">
        <v>564</v>
      </c>
      <c r="D42" s="35" t="s">
        <v>600</v>
      </c>
      <c r="E42" s="32" t="s">
        <v>183</v>
      </c>
      <c r="F42" s="33"/>
    </row>
    <row r="43" spans="2:6" s="31" customFormat="1" ht="68.25" customHeight="1" x14ac:dyDescent="0.25">
      <c r="B43" s="33" t="s">
        <v>601</v>
      </c>
      <c r="C43" s="33" t="s">
        <v>564</v>
      </c>
      <c r="D43" s="35" t="s">
        <v>602</v>
      </c>
      <c r="E43" s="32" t="s">
        <v>192</v>
      </c>
      <c r="F43" s="33"/>
    </row>
    <row r="44" spans="2:6" s="31" customFormat="1" ht="60" customHeight="1" x14ac:dyDescent="0.25">
      <c r="B44" s="33" t="s">
        <v>603</v>
      </c>
      <c r="C44" s="33" t="s">
        <v>585</v>
      </c>
      <c r="D44" s="35" t="s">
        <v>604</v>
      </c>
      <c r="E44" s="49" t="s">
        <v>605</v>
      </c>
      <c r="F44" s="33"/>
    </row>
    <row r="45" spans="2:6" s="31" customFormat="1" ht="11.5" x14ac:dyDescent="0.25">
      <c r="B45" s="537" t="s">
        <v>606</v>
      </c>
      <c r="C45" s="537"/>
      <c r="D45" s="537"/>
      <c r="E45" s="537"/>
      <c r="F45" s="537"/>
    </row>
    <row r="46" spans="2:6" s="31" customFormat="1" ht="11.5" x14ac:dyDescent="0.25">
      <c r="B46" s="501" t="s">
        <v>607</v>
      </c>
      <c r="C46" s="501"/>
      <c r="D46" s="501"/>
      <c r="E46" s="501"/>
      <c r="F46" s="501"/>
    </row>
    <row r="47" spans="2:6" s="31" customFormat="1" ht="11.5" x14ac:dyDescent="0.25">
      <c r="B47" s="527" t="s">
        <v>608</v>
      </c>
      <c r="C47" s="527" t="s">
        <v>564</v>
      </c>
      <c r="D47" s="542" t="s">
        <v>609</v>
      </c>
      <c r="E47" s="433" t="s">
        <v>156</v>
      </c>
      <c r="F47" s="41"/>
    </row>
    <row r="48" spans="2:6" s="31" customFormat="1" ht="18.75" customHeight="1" x14ac:dyDescent="0.25">
      <c r="B48" s="528"/>
      <c r="C48" s="528"/>
      <c r="D48" s="543"/>
      <c r="E48" s="97" t="s">
        <v>132</v>
      </c>
      <c r="F48" s="42"/>
    </row>
    <row r="49" spans="2:6" s="31" customFormat="1" ht="80.5" x14ac:dyDescent="0.25">
      <c r="B49" s="63" t="s">
        <v>610</v>
      </c>
      <c r="C49" s="63" t="s">
        <v>564</v>
      </c>
      <c r="D49" s="64" t="s">
        <v>611</v>
      </c>
      <c r="E49" s="49" t="s">
        <v>118</v>
      </c>
      <c r="F49" s="33"/>
    </row>
    <row r="50" spans="2:6" s="31" customFormat="1" ht="46" x14ac:dyDescent="0.25">
      <c r="B50" s="63" t="s">
        <v>612</v>
      </c>
      <c r="C50" s="63" t="s">
        <v>564</v>
      </c>
      <c r="D50" s="64" t="s">
        <v>613</v>
      </c>
      <c r="E50" s="49" t="s">
        <v>118</v>
      </c>
      <c r="F50" s="33"/>
    </row>
    <row r="51" spans="2:6" s="31" customFormat="1" ht="23" x14ac:dyDescent="0.25">
      <c r="B51" s="527" t="s">
        <v>614</v>
      </c>
      <c r="C51" s="527" t="s">
        <v>585</v>
      </c>
      <c r="D51" s="542" t="s">
        <v>615</v>
      </c>
      <c r="E51" s="52" t="s">
        <v>107</v>
      </c>
      <c r="F51" s="41"/>
    </row>
    <row r="52" spans="2:6" s="31" customFormat="1" ht="11.5" x14ac:dyDescent="0.25">
      <c r="B52" s="528"/>
      <c r="C52" s="528"/>
      <c r="D52" s="543"/>
      <c r="E52" s="97" t="s">
        <v>132</v>
      </c>
      <c r="F52" s="42"/>
    </row>
    <row r="53" spans="2:6" s="31" customFormat="1" ht="46" x14ac:dyDescent="0.25">
      <c r="B53" s="33" t="s">
        <v>616</v>
      </c>
      <c r="C53" s="33" t="s">
        <v>564</v>
      </c>
      <c r="D53" s="35" t="s">
        <v>617</v>
      </c>
      <c r="E53" s="49" t="s">
        <v>118</v>
      </c>
      <c r="F53" s="33"/>
    </row>
    <row r="54" spans="2:6" s="31" customFormat="1" ht="46" x14ac:dyDescent="0.25">
      <c r="B54" s="33" t="s">
        <v>618</v>
      </c>
      <c r="C54" s="33" t="s">
        <v>564</v>
      </c>
      <c r="D54" s="35" t="s">
        <v>619</v>
      </c>
      <c r="E54" s="49" t="s">
        <v>118</v>
      </c>
      <c r="F54" s="33"/>
    </row>
    <row r="55" spans="2:6" s="31" customFormat="1" ht="57.5" x14ac:dyDescent="0.25">
      <c r="B55" s="33" t="s">
        <v>620</v>
      </c>
      <c r="C55" s="33" t="s">
        <v>564</v>
      </c>
      <c r="D55" s="35" t="s">
        <v>621</v>
      </c>
      <c r="E55" s="49" t="s">
        <v>118</v>
      </c>
      <c r="F55" s="33"/>
    </row>
    <row r="56" spans="2:6" s="31" customFormat="1" ht="50.15" customHeight="1" x14ac:dyDescent="0.25">
      <c r="B56" s="33" t="s">
        <v>622</v>
      </c>
      <c r="C56" s="33" t="s">
        <v>564</v>
      </c>
      <c r="D56" s="35" t="s">
        <v>623</v>
      </c>
      <c r="E56" s="49" t="s">
        <v>118</v>
      </c>
      <c r="F56" s="33"/>
    </row>
    <row r="57" spans="2:6" s="31" customFormat="1" ht="34.5" x14ac:dyDescent="0.25">
      <c r="B57" s="33" t="s">
        <v>624</v>
      </c>
      <c r="C57" s="33" t="s">
        <v>585</v>
      </c>
      <c r="D57" s="35" t="s">
        <v>625</v>
      </c>
      <c r="E57" s="49" t="s">
        <v>118</v>
      </c>
      <c r="F57" s="33"/>
    </row>
    <row r="58" spans="2:6" s="31" customFormat="1" ht="57.5" x14ac:dyDescent="0.25">
      <c r="B58" s="33" t="s">
        <v>626</v>
      </c>
      <c r="C58" s="33" t="s">
        <v>564</v>
      </c>
      <c r="D58" s="35" t="s">
        <v>627</v>
      </c>
      <c r="E58" s="53" t="s">
        <v>132</v>
      </c>
      <c r="F58" s="33"/>
    </row>
    <row r="59" spans="2:6" s="31" customFormat="1" ht="34.5" x14ac:dyDescent="0.25">
      <c r="B59" s="41" t="s">
        <v>628</v>
      </c>
      <c r="C59" s="41" t="s">
        <v>564</v>
      </c>
      <c r="D59" s="438" t="s">
        <v>629</v>
      </c>
      <c r="E59" s="436" t="s">
        <v>132</v>
      </c>
      <c r="F59" s="41"/>
    </row>
    <row r="60" spans="2:6" s="31" customFormat="1" ht="81" customHeight="1" x14ac:dyDescent="0.25">
      <c r="B60" s="33" t="s">
        <v>630</v>
      </c>
      <c r="C60" s="33" t="s">
        <v>564</v>
      </c>
      <c r="D60" s="35" t="s">
        <v>631</v>
      </c>
      <c r="E60" s="54" t="s">
        <v>118</v>
      </c>
      <c r="F60" s="33"/>
    </row>
    <row r="61" spans="2:6" s="31" customFormat="1" ht="51.75" customHeight="1" x14ac:dyDescent="0.25">
      <c r="B61" s="33" t="s">
        <v>632</v>
      </c>
      <c r="C61" s="33" t="s">
        <v>585</v>
      </c>
      <c r="D61" s="35" t="s">
        <v>633</v>
      </c>
      <c r="E61" s="49" t="s">
        <v>118</v>
      </c>
      <c r="F61" s="33"/>
    </row>
    <row r="62" spans="2:6" s="31" customFormat="1" ht="23.25" customHeight="1" x14ac:dyDescent="0.25">
      <c r="B62" s="527" t="s">
        <v>634</v>
      </c>
      <c r="C62" s="527" t="s">
        <v>564</v>
      </c>
      <c r="D62" s="542" t="s">
        <v>635</v>
      </c>
      <c r="E62" s="52" t="s">
        <v>636</v>
      </c>
      <c r="F62" s="41"/>
    </row>
    <row r="63" spans="2:6" s="31" customFormat="1" ht="48.75" customHeight="1" x14ac:dyDescent="0.25">
      <c r="B63" s="528"/>
      <c r="C63" s="528"/>
      <c r="D63" s="543"/>
      <c r="E63" s="97" t="s">
        <v>132</v>
      </c>
      <c r="F63" s="42"/>
    </row>
    <row r="64" spans="2:6" s="31" customFormat="1" ht="11.5" x14ac:dyDescent="0.25">
      <c r="B64" s="548" t="s">
        <v>637</v>
      </c>
      <c r="C64" s="548" t="s">
        <v>564</v>
      </c>
      <c r="D64" s="546" t="s">
        <v>638</v>
      </c>
      <c r="E64" s="52" t="s">
        <v>636</v>
      </c>
      <c r="F64" s="41"/>
    </row>
    <row r="65" spans="2:6" s="31" customFormat="1" ht="33.75" customHeight="1" x14ac:dyDescent="0.25">
      <c r="B65" s="549"/>
      <c r="C65" s="549"/>
      <c r="D65" s="547"/>
      <c r="E65" s="97" t="s">
        <v>132</v>
      </c>
      <c r="F65" s="42"/>
    </row>
    <row r="66" spans="2:6" s="31" customFormat="1" ht="14.65" customHeight="1" x14ac:dyDescent="0.25">
      <c r="B66" s="501" t="s">
        <v>639</v>
      </c>
      <c r="C66" s="501"/>
      <c r="D66" s="501"/>
      <c r="E66" s="501"/>
      <c r="F66" s="501"/>
    </row>
    <row r="67" spans="2:6" s="31" customFormat="1" ht="34.5" x14ac:dyDescent="0.25">
      <c r="B67" s="33" t="s">
        <v>640</v>
      </c>
      <c r="C67" s="33" t="s">
        <v>564</v>
      </c>
      <c r="D67" s="35" t="s">
        <v>641</v>
      </c>
      <c r="E67" s="49" t="s">
        <v>118</v>
      </c>
      <c r="F67" s="33"/>
    </row>
    <row r="68" spans="2:6" s="31" customFormat="1" ht="46" x14ac:dyDescent="0.25">
      <c r="B68" s="33" t="s">
        <v>642</v>
      </c>
      <c r="C68" s="33" t="s">
        <v>564</v>
      </c>
      <c r="D68" s="443" t="s">
        <v>643</v>
      </c>
      <c r="E68" s="49" t="s">
        <v>118</v>
      </c>
      <c r="F68" s="33"/>
    </row>
    <row r="69" spans="2:6" s="31" customFormat="1" ht="57.5" x14ac:dyDescent="0.25">
      <c r="B69" s="33" t="s">
        <v>644</v>
      </c>
      <c r="C69" s="33" t="s">
        <v>564</v>
      </c>
      <c r="D69" s="443" t="s">
        <v>645</v>
      </c>
      <c r="E69" s="49" t="s">
        <v>118</v>
      </c>
      <c r="F69" s="33"/>
    </row>
    <row r="70" spans="2:6" s="31" customFormat="1" ht="57.5" x14ac:dyDescent="0.25">
      <c r="B70" s="33" t="s">
        <v>646</v>
      </c>
      <c r="C70" s="33" t="s">
        <v>585</v>
      </c>
      <c r="D70" s="443" t="s">
        <v>647</v>
      </c>
      <c r="E70" s="49" t="s">
        <v>118</v>
      </c>
      <c r="F70" s="33"/>
    </row>
    <row r="71" spans="2:6" s="31" customFormat="1" ht="46" x14ac:dyDescent="0.25">
      <c r="B71" s="33" t="s">
        <v>648</v>
      </c>
      <c r="C71" s="33" t="s">
        <v>585</v>
      </c>
      <c r="D71" s="443" t="s">
        <v>649</v>
      </c>
      <c r="E71" s="49" t="s">
        <v>118</v>
      </c>
      <c r="F71" s="33"/>
    </row>
    <row r="72" spans="2:6" s="31" customFormat="1" ht="46" x14ac:dyDescent="0.25">
      <c r="B72" s="33" t="s">
        <v>650</v>
      </c>
      <c r="C72" s="33" t="s">
        <v>564</v>
      </c>
      <c r="D72" s="443" t="s">
        <v>651</v>
      </c>
      <c r="E72" s="49" t="s">
        <v>652</v>
      </c>
      <c r="F72" s="33"/>
    </row>
    <row r="73" spans="2:6" s="31" customFormat="1" ht="34.5" x14ac:dyDescent="0.25">
      <c r="B73" s="41" t="s">
        <v>653</v>
      </c>
      <c r="C73" s="41" t="s">
        <v>564</v>
      </c>
      <c r="D73" s="449" t="s">
        <v>654</v>
      </c>
      <c r="E73" s="49" t="s">
        <v>118</v>
      </c>
      <c r="F73" s="41"/>
    </row>
    <row r="74" spans="2:6" s="31" customFormat="1" ht="24.75" customHeight="1" x14ac:dyDescent="0.25">
      <c r="B74" s="548" t="s">
        <v>655</v>
      </c>
      <c r="C74" s="548" t="s">
        <v>564</v>
      </c>
      <c r="D74" s="550" t="s">
        <v>656</v>
      </c>
      <c r="E74" s="52" t="s">
        <v>636</v>
      </c>
      <c r="F74" s="41"/>
    </row>
    <row r="75" spans="2:6" s="31" customFormat="1" ht="24.75" customHeight="1" x14ac:dyDescent="0.25">
      <c r="B75" s="549"/>
      <c r="C75" s="549"/>
      <c r="D75" s="547"/>
      <c r="E75" s="97" t="s">
        <v>132</v>
      </c>
      <c r="F75" s="42"/>
    </row>
    <row r="76" spans="2:6" s="31" customFormat="1" ht="84" customHeight="1" x14ac:dyDescent="0.25">
      <c r="B76" s="33" t="s">
        <v>657</v>
      </c>
      <c r="C76" s="33" t="s">
        <v>564</v>
      </c>
      <c r="D76" s="443" t="s">
        <v>658</v>
      </c>
      <c r="E76" s="49" t="s">
        <v>144</v>
      </c>
      <c r="F76" s="33"/>
    </row>
    <row r="77" spans="2:6" s="31" customFormat="1" ht="96" customHeight="1" x14ac:dyDescent="0.25">
      <c r="B77" s="33" t="s">
        <v>659</v>
      </c>
      <c r="C77" s="33" t="s">
        <v>564</v>
      </c>
      <c r="D77" s="443" t="s">
        <v>660</v>
      </c>
      <c r="E77" s="49" t="s">
        <v>661</v>
      </c>
      <c r="F77" s="33"/>
    </row>
    <row r="78" spans="2:6" s="31" customFormat="1" ht="46" x14ac:dyDescent="0.25">
      <c r="B78" s="33" t="s">
        <v>662</v>
      </c>
      <c r="C78" s="33" t="s">
        <v>564</v>
      </c>
      <c r="D78" s="443" t="s">
        <v>663</v>
      </c>
      <c r="E78" s="49" t="s">
        <v>167</v>
      </c>
      <c r="F78" s="33"/>
    </row>
    <row r="79" spans="2:6" s="31" customFormat="1" ht="55.4" customHeight="1" x14ac:dyDescent="0.25">
      <c r="B79" s="33" t="s">
        <v>664</v>
      </c>
      <c r="C79" s="33" t="s">
        <v>585</v>
      </c>
      <c r="D79" s="443" t="s">
        <v>665</v>
      </c>
      <c r="E79" s="49" t="s">
        <v>160</v>
      </c>
      <c r="F79" s="33"/>
    </row>
    <row r="80" spans="2:6" s="31" customFormat="1" ht="34.5" x14ac:dyDescent="0.25">
      <c r="B80" s="33" t="s">
        <v>666</v>
      </c>
      <c r="C80" s="33" t="s">
        <v>585</v>
      </c>
      <c r="D80" s="443" t="s">
        <v>667</v>
      </c>
      <c r="E80" s="49" t="s">
        <v>118</v>
      </c>
      <c r="F80" s="33"/>
    </row>
    <row r="81" spans="2:6" s="31" customFormat="1" ht="11.5" x14ac:dyDescent="0.25">
      <c r="B81" s="501" t="s">
        <v>668</v>
      </c>
      <c r="C81" s="501"/>
      <c r="D81" s="501"/>
      <c r="E81" s="501"/>
      <c r="F81" s="501"/>
    </row>
    <row r="82" spans="2:6" s="31" customFormat="1" ht="60.75" customHeight="1" x14ac:dyDescent="0.25">
      <c r="B82" s="33" t="s">
        <v>669</v>
      </c>
      <c r="C82" s="33" t="s">
        <v>564</v>
      </c>
      <c r="D82" s="35" t="s">
        <v>670</v>
      </c>
      <c r="E82" s="49" t="s">
        <v>118</v>
      </c>
      <c r="F82" s="33"/>
    </row>
    <row r="83" spans="2:6" s="31" customFormat="1" ht="69" x14ac:dyDescent="0.25">
      <c r="B83" s="33" t="s">
        <v>671</v>
      </c>
      <c r="C83" s="33" t="s">
        <v>564</v>
      </c>
      <c r="D83" s="35" t="s">
        <v>672</v>
      </c>
      <c r="E83" s="49" t="s">
        <v>118</v>
      </c>
      <c r="F83" s="33"/>
    </row>
    <row r="84" spans="2:6" s="31" customFormat="1" ht="80.5" x14ac:dyDescent="0.25">
      <c r="B84" s="33" t="s">
        <v>673</v>
      </c>
      <c r="C84" s="33" t="s">
        <v>585</v>
      </c>
      <c r="D84" s="35" t="s">
        <v>674</v>
      </c>
      <c r="E84" s="49" t="s">
        <v>118</v>
      </c>
      <c r="F84" s="33"/>
    </row>
    <row r="85" spans="2:6" s="31" customFormat="1" ht="11.5" x14ac:dyDescent="0.25">
      <c r="B85" s="501" t="s">
        <v>675</v>
      </c>
      <c r="C85" s="501"/>
      <c r="D85" s="501"/>
      <c r="E85" s="501"/>
      <c r="F85" s="501"/>
    </row>
    <row r="86" spans="2:6" s="31" customFormat="1" ht="50.25" customHeight="1" x14ac:dyDescent="0.25">
      <c r="B86" s="33" t="s">
        <v>676</v>
      </c>
      <c r="C86" s="33" t="s">
        <v>564</v>
      </c>
      <c r="D86" s="35" t="s">
        <v>677</v>
      </c>
      <c r="E86" s="32" t="s">
        <v>118</v>
      </c>
      <c r="F86" s="33"/>
    </row>
    <row r="87" spans="2:6" s="31" customFormat="1" ht="23" x14ac:dyDescent="0.25">
      <c r="B87" s="33" t="s">
        <v>678</v>
      </c>
      <c r="C87" s="33" t="s">
        <v>564</v>
      </c>
      <c r="D87" s="35" t="s">
        <v>679</v>
      </c>
      <c r="E87" s="32" t="s">
        <v>118</v>
      </c>
      <c r="F87" s="33"/>
    </row>
    <row r="88" spans="2:6" s="31" customFormat="1" ht="23" x14ac:dyDescent="0.25">
      <c r="B88" s="33" t="s">
        <v>680</v>
      </c>
      <c r="C88" s="33" t="s">
        <v>564</v>
      </c>
      <c r="D88" s="35" t="s">
        <v>681</v>
      </c>
      <c r="E88" s="32" t="s">
        <v>118</v>
      </c>
      <c r="F88" s="33"/>
    </row>
    <row r="89" spans="2:6" s="31" customFormat="1" ht="34.5" x14ac:dyDescent="0.25">
      <c r="B89" s="33" t="s">
        <v>682</v>
      </c>
      <c r="C89" s="33" t="s">
        <v>585</v>
      </c>
      <c r="D89" s="35" t="s">
        <v>683</v>
      </c>
      <c r="E89" s="32" t="s">
        <v>118</v>
      </c>
      <c r="F89" s="33"/>
    </row>
    <row r="90" spans="2:6" s="31" customFormat="1" ht="76.5" customHeight="1" x14ac:dyDescent="0.25">
      <c r="B90" s="33" t="s">
        <v>684</v>
      </c>
      <c r="C90" s="33" t="s">
        <v>585</v>
      </c>
      <c r="D90" s="35" t="s">
        <v>685</v>
      </c>
      <c r="E90" s="32" t="s">
        <v>118</v>
      </c>
      <c r="F90" s="33"/>
    </row>
    <row r="91" spans="2:6" s="31" customFormat="1" ht="39" customHeight="1" x14ac:dyDescent="0.25">
      <c r="B91" s="33" t="s">
        <v>686</v>
      </c>
      <c r="C91" s="33" t="s">
        <v>564</v>
      </c>
      <c r="D91" s="35" t="s">
        <v>687</v>
      </c>
      <c r="E91" s="32" t="s">
        <v>688</v>
      </c>
      <c r="F91" s="33"/>
    </row>
    <row r="92" spans="2:6" s="31" customFormat="1" ht="72" customHeight="1" x14ac:dyDescent="0.25">
      <c r="B92" s="33" t="s">
        <v>689</v>
      </c>
      <c r="C92" s="33" t="s">
        <v>564</v>
      </c>
      <c r="D92" s="35" t="s">
        <v>690</v>
      </c>
      <c r="E92" s="32" t="s">
        <v>118</v>
      </c>
      <c r="F92" s="33"/>
    </row>
    <row r="93" spans="2:6" s="31" customFormat="1" ht="11.5" x14ac:dyDescent="0.25">
      <c r="B93" s="501" t="s">
        <v>691</v>
      </c>
      <c r="C93" s="501"/>
      <c r="D93" s="501"/>
      <c r="E93" s="501"/>
      <c r="F93" s="501"/>
    </row>
    <row r="94" spans="2:6" s="31" customFormat="1" ht="73.5" customHeight="1" x14ac:dyDescent="0.25">
      <c r="B94" s="33" t="s">
        <v>692</v>
      </c>
      <c r="C94" s="33" t="s">
        <v>564</v>
      </c>
      <c r="D94" s="35" t="s">
        <v>693</v>
      </c>
      <c r="E94" s="32" t="s">
        <v>118</v>
      </c>
      <c r="F94" s="33"/>
    </row>
    <row r="95" spans="2:6" s="31" customFormat="1" ht="57.5" x14ac:dyDescent="0.25">
      <c r="B95" s="33" t="s">
        <v>694</v>
      </c>
      <c r="C95" s="33" t="s">
        <v>564</v>
      </c>
      <c r="D95" s="35" t="s">
        <v>695</v>
      </c>
      <c r="E95" s="32" t="s">
        <v>118</v>
      </c>
      <c r="F95" s="33"/>
    </row>
    <row r="96" spans="2:6" s="31" customFormat="1" ht="57.5" x14ac:dyDescent="0.25">
      <c r="B96" s="33" t="s">
        <v>696</v>
      </c>
      <c r="C96" s="33" t="s">
        <v>564</v>
      </c>
      <c r="D96" s="35" t="s">
        <v>697</v>
      </c>
      <c r="E96" s="32" t="s">
        <v>118</v>
      </c>
      <c r="F96" s="33"/>
    </row>
    <row r="97" spans="2:6" s="31" customFormat="1" ht="23" x14ac:dyDescent="0.25">
      <c r="B97" s="33" t="s">
        <v>698</v>
      </c>
      <c r="C97" s="33" t="s">
        <v>585</v>
      </c>
      <c r="D97" s="35" t="s">
        <v>699</v>
      </c>
      <c r="E97" s="32" t="s">
        <v>196</v>
      </c>
      <c r="F97" s="33"/>
    </row>
    <row r="98" spans="2:6" s="31" customFormat="1" ht="11.5" x14ac:dyDescent="0.25">
      <c r="B98" s="537" t="s">
        <v>700</v>
      </c>
      <c r="C98" s="537"/>
      <c r="D98" s="537"/>
      <c r="E98" s="537"/>
      <c r="F98" s="537"/>
    </row>
    <row r="99" spans="2:6" s="31" customFormat="1" ht="11.5" x14ac:dyDescent="0.25">
      <c r="B99" s="501" t="s">
        <v>701</v>
      </c>
      <c r="C99" s="501"/>
      <c r="D99" s="501"/>
      <c r="E99" s="501"/>
      <c r="F99" s="535"/>
    </row>
    <row r="100" spans="2:6" s="31" customFormat="1" ht="44.25" customHeight="1" x14ac:dyDescent="0.25">
      <c r="B100" s="527" t="s">
        <v>702</v>
      </c>
      <c r="C100" s="527" t="s">
        <v>564</v>
      </c>
      <c r="D100" s="542" t="s">
        <v>703</v>
      </c>
      <c r="E100" s="49" t="s">
        <v>204</v>
      </c>
      <c r="F100" s="450"/>
    </row>
    <row r="101" spans="2:6" s="31" customFormat="1" ht="44.25" customHeight="1" x14ac:dyDescent="0.25">
      <c r="B101" s="528"/>
      <c r="C101" s="528"/>
      <c r="D101" s="543"/>
      <c r="E101" s="97" t="s">
        <v>205</v>
      </c>
      <c r="F101" s="43"/>
    </row>
    <row r="102" spans="2:6" s="31" customFormat="1" ht="51.75" customHeight="1" x14ac:dyDescent="0.25">
      <c r="B102" s="527" t="s">
        <v>704</v>
      </c>
      <c r="C102" s="527" t="s">
        <v>585</v>
      </c>
      <c r="D102" s="542" t="s">
        <v>705</v>
      </c>
      <c r="E102" s="49" t="s">
        <v>204</v>
      </c>
      <c r="F102" s="450"/>
    </row>
    <row r="103" spans="2:6" s="31" customFormat="1" ht="51.75" customHeight="1" x14ac:dyDescent="0.25">
      <c r="B103" s="528"/>
      <c r="C103" s="528"/>
      <c r="D103" s="543"/>
      <c r="E103" s="97" t="s">
        <v>205</v>
      </c>
      <c r="F103" s="43"/>
    </row>
    <row r="104" spans="2:6" s="31" customFormat="1" ht="37.15" customHeight="1" x14ac:dyDescent="0.25">
      <c r="B104" s="527" t="s">
        <v>706</v>
      </c>
      <c r="C104" s="527" t="s">
        <v>564</v>
      </c>
      <c r="D104" s="542" t="s">
        <v>707</v>
      </c>
      <c r="E104" s="49" t="s">
        <v>204</v>
      </c>
      <c r="F104" s="450"/>
    </row>
    <row r="105" spans="2:6" s="31" customFormat="1" ht="11.5" x14ac:dyDescent="0.25">
      <c r="B105" s="528"/>
      <c r="C105" s="528"/>
      <c r="D105" s="543"/>
      <c r="E105" s="97" t="s">
        <v>205</v>
      </c>
      <c r="F105" s="42"/>
    </row>
    <row r="106" spans="2:6" s="31" customFormat="1" ht="69" customHeight="1" x14ac:dyDescent="0.25">
      <c r="B106" s="527" t="s">
        <v>708</v>
      </c>
      <c r="C106" s="527" t="s">
        <v>564</v>
      </c>
      <c r="D106" s="542" t="s">
        <v>709</v>
      </c>
      <c r="E106" s="49" t="s">
        <v>204</v>
      </c>
      <c r="F106" s="450"/>
    </row>
    <row r="107" spans="2:6" s="31" customFormat="1" ht="11.5" x14ac:dyDescent="0.25">
      <c r="B107" s="528"/>
      <c r="C107" s="528"/>
      <c r="D107" s="543"/>
      <c r="E107" s="97" t="s">
        <v>205</v>
      </c>
      <c r="F107" s="42"/>
    </row>
    <row r="108" spans="2:6" s="31" customFormat="1" ht="156.75" customHeight="1" x14ac:dyDescent="0.25">
      <c r="B108" s="33" t="s">
        <v>710</v>
      </c>
      <c r="C108" s="33" t="s">
        <v>585</v>
      </c>
      <c r="D108" s="35" t="s">
        <v>711</v>
      </c>
      <c r="E108" s="49" t="s">
        <v>712</v>
      </c>
      <c r="F108" s="33"/>
    </row>
    <row r="109" spans="2:6" s="31" customFormat="1" ht="56.65" customHeight="1" x14ac:dyDescent="0.25">
      <c r="B109" s="33" t="s">
        <v>713</v>
      </c>
      <c r="C109" s="33" t="s">
        <v>564</v>
      </c>
      <c r="D109" s="443" t="s">
        <v>714</v>
      </c>
      <c r="E109" s="49" t="s">
        <v>715</v>
      </c>
      <c r="F109" s="33"/>
    </row>
    <row r="110" spans="2:6" s="31" customFormat="1" ht="39.75" customHeight="1" x14ac:dyDescent="0.25">
      <c r="B110" s="33" t="s">
        <v>716</v>
      </c>
      <c r="C110" s="33" t="s">
        <v>564</v>
      </c>
      <c r="D110" s="35" t="s">
        <v>717</v>
      </c>
      <c r="E110" s="49" t="s">
        <v>118</v>
      </c>
      <c r="F110" s="33"/>
    </row>
    <row r="111" spans="2:6" s="31" customFormat="1" ht="34.5" x14ac:dyDescent="0.25">
      <c r="B111" s="33" t="s">
        <v>718</v>
      </c>
      <c r="C111" s="33" t="s">
        <v>585</v>
      </c>
      <c r="D111" s="35" t="s">
        <v>719</v>
      </c>
      <c r="E111" s="49" t="s">
        <v>715</v>
      </c>
      <c r="F111" s="33"/>
    </row>
    <row r="112" spans="2:6" s="31" customFormat="1" ht="46" x14ac:dyDescent="0.25">
      <c r="B112" s="33" t="s">
        <v>720</v>
      </c>
      <c r="C112" s="33" t="s">
        <v>585</v>
      </c>
      <c r="D112" s="35" t="s">
        <v>721</v>
      </c>
      <c r="E112" s="49" t="s">
        <v>715</v>
      </c>
      <c r="F112" s="33"/>
    </row>
    <row r="113" spans="2:6" s="31" customFormat="1" ht="34.5" x14ac:dyDescent="0.25">
      <c r="B113" s="33" t="s">
        <v>722</v>
      </c>
      <c r="C113" s="33" t="s">
        <v>585</v>
      </c>
      <c r="D113" s="35" t="s">
        <v>723</v>
      </c>
      <c r="E113" s="49" t="s">
        <v>715</v>
      </c>
      <c r="F113" s="33"/>
    </row>
    <row r="114" spans="2:6" s="31" customFormat="1" ht="34.5" x14ac:dyDescent="0.25">
      <c r="B114" s="33" t="s">
        <v>724</v>
      </c>
      <c r="C114" s="33" t="s">
        <v>585</v>
      </c>
      <c r="D114" s="35" t="s">
        <v>725</v>
      </c>
      <c r="E114" s="49" t="s">
        <v>118</v>
      </c>
      <c r="F114" s="33"/>
    </row>
    <row r="115" spans="2:6" s="31" customFormat="1" ht="34.5" x14ac:dyDescent="0.25">
      <c r="B115" s="33" t="s">
        <v>726</v>
      </c>
      <c r="C115" s="33" t="s">
        <v>585</v>
      </c>
      <c r="D115" s="35" t="s">
        <v>727</v>
      </c>
      <c r="E115" s="49" t="s">
        <v>118</v>
      </c>
      <c r="F115" s="33"/>
    </row>
    <row r="116" spans="2:6" s="31" customFormat="1" ht="11.5" x14ac:dyDescent="0.25">
      <c r="B116" s="501" t="s">
        <v>728</v>
      </c>
      <c r="C116" s="501"/>
      <c r="D116" s="501"/>
      <c r="E116" s="501"/>
      <c r="F116" s="501"/>
    </row>
    <row r="117" spans="2:6" s="31" customFormat="1" ht="11.5" x14ac:dyDescent="0.25">
      <c r="B117" s="527" t="s">
        <v>729</v>
      </c>
      <c r="C117" s="527" t="s">
        <v>564</v>
      </c>
      <c r="D117" s="542" t="s">
        <v>730</v>
      </c>
      <c r="E117" s="52" t="s">
        <v>204</v>
      </c>
      <c r="F117" s="41"/>
    </row>
    <row r="118" spans="2:6" s="31" customFormat="1" ht="11.5" x14ac:dyDescent="0.25">
      <c r="B118" s="528"/>
      <c r="C118" s="528"/>
      <c r="D118" s="543"/>
      <c r="E118" s="97" t="s">
        <v>205</v>
      </c>
      <c r="F118" s="42"/>
    </row>
    <row r="119" spans="2:6" s="31" customFormat="1" ht="24" customHeight="1" x14ac:dyDescent="0.25">
      <c r="B119" s="527" t="s">
        <v>731</v>
      </c>
      <c r="C119" s="527" t="s">
        <v>585</v>
      </c>
      <c r="D119" s="542" t="s">
        <v>732</v>
      </c>
      <c r="E119" s="52" t="s">
        <v>733</v>
      </c>
      <c r="F119" s="41"/>
    </row>
    <row r="120" spans="2:6" s="31" customFormat="1" ht="24" customHeight="1" x14ac:dyDescent="0.25">
      <c r="B120" s="528"/>
      <c r="C120" s="528"/>
      <c r="D120" s="543"/>
      <c r="E120" s="97" t="s">
        <v>205</v>
      </c>
      <c r="F120" s="42"/>
    </row>
    <row r="121" spans="2:6" s="31" customFormat="1" ht="37" x14ac:dyDescent="0.25">
      <c r="B121" s="33" t="s">
        <v>734</v>
      </c>
      <c r="C121" s="33" t="s">
        <v>585</v>
      </c>
      <c r="D121" s="35" t="s">
        <v>735</v>
      </c>
      <c r="E121" s="49" t="s">
        <v>118</v>
      </c>
      <c r="F121" s="33"/>
    </row>
    <row r="122" spans="2:6" s="31" customFormat="1" ht="11.5" x14ac:dyDescent="0.25">
      <c r="B122" s="501" t="s">
        <v>736</v>
      </c>
      <c r="C122" s="501"/>
      <c r="D122" s="501"/>
      <c r="E122" s="501"/>
      <c r="F122" s="501"/>
    </row>
    <row r="123" spans="2:6" s="31" customFormat="1" ht="46" x14ac:dyDescent="0.25">
      <c r="B123" s="33" t="s">
        <v>737</v>
      </c>
      <c r="C123" s="33" t="s">
        <v>564</v>
      </c>
      <c r="D123" s="35" t="s">
        <v>738</v>
      </c>
      <c r="E123" s="32" t="s">
        <v>118</v>
      </c>
      <c r="F123" s="33"/>
    </row>
    <row r="124" spans="2:6" s="31" customFormat="1" ht="46" x14ac:dyDescent="0.25">
      <c r="B124" s="33" t="s">
        <v>739</v>
      </c>
      <c r="C124" s="33" t="s">
        <v>564</v>
      </c>
      <c r="D124" s="35" t="s">
        <v>740</v>
      </c>
      <c r="E124" s="32" t="s">
        <v>118</v>
      </c>
      <c r="F124" s="33"/>
    </row>
    <row r="125" spans="2:6" s="31" customFormat="1" ht="57.5" x14ac:dyDescent="0.25">
      <c r="B125" s="33" t="s">
        <v>741</v>
      </c>
      <c r="C125" s="33" t="s">
        <v>564</v>
      </c>
      <c r="D125" s="35" t="s">
        <v>742</v>
      </c>
      <c r="E125" s="32" t="s">
        <v>118</v>
      </c>
      <c r="F125" s="33"/>
    </row>
    <row r="126" spans="2:6" s="31" customFormat="1" ht="46" x14ac:dyDescent="0.25">
      <c r="B126" s="33" t="s">
        <v>743</v>
      </c>
      <c r="C126" s="33" t="s">
        <v>585</v>
      </c>
      <c r="D126" s="35" t="s">
        <v>744</v>
      </c>
      <c r="E126" s="32" t="s">
        <v>118</v>
      </c>
      <c r="F126" s="33"/>
    </row>
    <row r="127" spans="2:6" s="31" customFormat="1" ht="92" x14ac:dyDescent="0.25">
      <c r="B127" s="33" t="s">
        <v>745</v>
      </c>
      <c r="C127" s="33" t="s">
        <v>585</v>
      </c>
      <c r="D127" s="35" t="s">
        <v>746</v>
      </c>
      <c r="E127" s="32" t="s">
        <v>118</v>
      </c>
      <c r="F127" s="33"/>
    </row>
    <row r="128" spans="2:6" s="31" customFormat="1" ht="11.5" x14ac:dyDescent="0.25">
      <c r="B128" s="501" t="s">
        <v>747</v>
      </c>
      <c r="C128" s="501"/>
      <c r="D128" s="501"/>
      <c r="E128" s="501"/>
      <c r="F128" s="501"/>
    </row>
    <row r="129" spans="2:6" s="31" customFormat="1" ht="23.25" customHeight="1" x14ac:dyDescent="0.25">
      <c r="B129" s="527" t="s">
        <v>748</v>
      </c>
      <c r="C129" s="527" t="s">
        <v>564</v>
      </c>
      <c r="D129" s="542" t="s">
        <v>749</v>
      </c>
      <c r="E129" s="52" t="s">
        <v>204</v>
      </c>
      <c r="F129" s="41"/>
    </row>
    <row r="130" spans="2:6" s="31" customFormat="1" ht="23.25" customHeight="1" x14ac:dyDescent="0.25">
      <c r="B130" s="528"/>
      <c r="C130" s="528"/>
      <c r="D130" s="543"/>
      <c r="E130" s="97" t="s">
        <v>205</v>
      </c>
      <c r="F130" s="42"/>
    </row>
    <row r="131" spans="2:6" s="31" customFormat="1" ht="46" x14ac:dyDescent="0.25">
      <c r="B131" s="33" t="s">
        <v>750</v>
      </c>
      <c r="C131" s="33" t="s">
        <v>564</v>
      </c>
      <c r="D131" s="35" t="s">
        <v>751</v>
      </c>
      <c r="E131" s="49" t="s">
        <v>196</v>
      </c>
      <c r="F131" s="33"/>
    </row>
    <row r="132" spans="2:6" s="31" customFormat="1" ht="34.5" x14ac:dyDescent="0.25">
      <c r="B132" s="33" t="s">
        <v>752</v>
      </c>
      <c r="C132" s="33" t="s">
        <v>564</v>
      </c>
      <c r="D132" s="35" t="s">
        <v>753</v>
      </c>
      <c r="E132" s="49" t="s">
        <v>196</v>
      </c>
      <c r="F132" s="33"/>
    </row>
    <row r="133" spans="2:6" s="31" customFormat="1" ht="46" x14ac:dyDescent="0.25">
      <c r="B133" s="33" t="s">
        <v>754</v>
      </c>
      <c r="C133" s="33" t="s">
        <v>585</v>
      </c>
      <c r="D133" s="35" t="s">
        <v>755</v>
      </c>
      <c r="E133" s="49" t="s">
        <v>196</v>
      </c>
      <c r="F133" s="33"/>
    </row>
    <row r="134" spans="2:6" s="31" customFormat="1" ht="57.5" x14ac:dyDescent="0.25">
      <c r="B134" s="33" t="s">
        <v>756</v>
      </c>
      <c r="C134" s="33" t="s">
        <v>564</v>
      </c>
      <c r="D134" s="35" t="s">
        <v>757</v>
      </c>
      <c r="E134" s="49" t="s">
        <v>196</v>
      </c>
      <c r="F134" s="33"/>
    </row>
    <row r="135" spans="2:6" s="31" customFormat="1" ht="34.5" x14ac:dyDescent="0.25">
      <c r="B135" s="33" t="s">
        <v>758</v>
      </c>
      <c r="C135" s="33" t="s">
        <v>585</v>
      </c>
      <c r="D135" s="35" t="s">
        <v>759</v>
      </c>
      <c r="E135" s="49" t="s">
        <v>196</v>
      </c>
      <c r="F135" s="33"/>
    </row>
    <row r="136" spans="2:6" s="31" customFormat="1" ht="57.5" x14ac:dyDescent="0.25">
      <c r="B136" s="33" t="s">
        <v>760</v>
      </c>
      <c r="C136" s="33" t="s">
        <v>585</v>
      </c>
      <c r="D136" s="35" t="s">
        <v>761</v>
      </c>
      <c r="E136" s="49" t="s">
        <v>196</v>
      </c>
      <c r="F136" s="33"/>
    </row>
    <row r="137" spans="2:6" s="31" customFormat="1" ht="11.5" x14ac:dyDescent="0.25">
      <c r="B137" s="501" t="s">
        <v>762</v>
      </c>
      <c r="C137" s="501"/>
      <c r="D137" s="501"/>
      <c r="E137" s="501"/>
      <c r="F137" s="501"/>
    </row>
    <row r="138" spans="2:6" s="31" customFormat="1" ht="57.5" x14ac:dyDescent="0.25">
      <c r="B138" s="33" t="s">
        <v>763</v>
      </c>
      <c r="C138" s="33" t="s">
        <v>585</v>
      </c>
      <c r="D138" s="35" t="s">
        <v>764</v>
      </c>
      <c r="E138" s="32" t="s">
        <v>118</v>
      </c>
      <c r="F138" s="33"/>
    </row>
    <row r="139" spans="2:6" s="31" customFormat="1" ht="46" x14ac:dyDescent="0.25">
      <c r="B139" s="33" t="s">
        <v>765</v>
      </c>
      <c r="C139" s="33" t="s">
        <v>564</v>
      </c>
      <c r="D139" s="35" t="s">
        <v>766</v>
      </c>
      <c r="E139" s="32" t="s">
        <v>118</v>
      </c>
      <c r="F139" s="33"/>
    </row>
    <row r="140" spans="2:6" s="31" customFormat="1" ht="46" x14ac:dyDescent="0.25">
      <c r="B140" s="33" t="s">
        <v>767</v>
      </c>
      <c r="C140" s="33" t="s">
        <v>585</v>
      </c>
      <c r="D140" s="35" t="s">
        <v>768</v>
      </c>
      <c r="E140" s="32" t="s">
        <v>118</v>
      </c>
      <c r="F140" s="33"/>
    </row>
  </sheetData>
  <mergeCells count="67">
    <mergeCell ref="B119:B120"/>
    <mergeCell ref="C119:C120"/>
    <mergeCell ref="D119:D120"/>
    <mergeCell ref="D106:D107"/>
    <mergeCell ref="C106:C107"/>
    <mergeCell ref="B106:B107"/>
    <mergeCell ref="D117:D118"/>
    <mergeCell ref="B117:B118"/>
    <mergeCell ref="C117:C118"/>
    <mergeCell ref="D74:D75"/>
    <mergeCell ref="C74:C75"/>
    <mergeCell ref="B74:B75"/>
    <mergeCell ref="D104:D105"/>
    <mergeCell ref="C104:C105"/>
    <mergeCell ref="B104:B105"/>
    <mergeCell ref="D37:D39"/>
    <mergeCell ref="C37:C39"/>
    <mergeCell ref="B37:B39"/>
    <mergeCell ref="D64:D65"/>
    <mergeCell ref="C64:C65"/>
    <mergeCell ref="B64:B65"/>
    <mergeCell ref="D62:D63"/>
    <mergeCell ref="C62:C63"/>
    <mergeCell ref="B62:B63"/>
    <mergeCell ref="D51:D52"/>
    <mergeCell ref="C51:C52"/>
    <mergeCell ref="B51:B52"/>
    <mergeCell ref="B47:B48"/>
    <mergeCell ref="C47:C48"/>
    <mergeCell ref="D47:D48"/>
    <mergeCell ref="B21:B22"/>
    <mergeCell ref="B23:B24"/>
    <mergeCell ref="D30:D31"/>
    <mergeCell ref="C30:C31"/>
    <mergeCell ref="B30:B31"/>
    <mergeCell ref="B137:F137"/>
    <mergeCell ref="B98:F98"/>
    <mergeCell ref="B99:F99"/>
    <mergeCell ref="B116:F116"/>
    <mergeCell ref="B81:F81"/>
    <mergeCell ref="B122:F122"/>
    <mergeCell ref="B128:F128"/>
    <mergeCell ref="D129:D130"/>
    <mergeCell ref="C129:C130"/>
    <mergeCell ref="B129:B130"/>
    <mergeCell ref="D100:D101"/>
    <mergeCell ref="C100:C101"/>
    <mergeCell ref="B100:B101"/>
    <mergeCell ref="D102:D103"/>
    <mergeCell ref="B102:B103"/>
    <mergeCell ref="C102:C103"/>
    <mergeCell ref="B8:E8"/>
    <mergeCell ref="B46:F46"/>
    <mergeCell ref="B66:F66"/>
    <mergeCell ref="B85:F85"/>
    <mergeCell ref="B93:F93"/>
    <mergeCell ref="B19:F19"/>
    <mergeCell ref="B20:F20"/>
    <mergeCell ref="B26:F26"/>
    <mergeCell ref="B28:F28"/>
    <mergeCell ref="B36:F36"/>
    <mergeCell ref="B41:F41"/>
    <mergeCell ref="B45:F45"/>
    <mergeCell ref="D21:D22"/>
    <mergeCell ref="D23:D24"/>
    <mergeCell ref="C21:C22"/>
    <mergeCell ref="C23:C24"/>
  </mergeCells>
  <phoneticPr fontId="7" type="noConversion"/>
  <hyperlinks>
    <hyperlink ref="E22" location="Governance!A1" display="See: Governance tab &gt; Board composition" xr:uid="{D7B06BAA-52CB-449A-A709-64E95A772CDA}"/>
    <hyperlink ref="E24" location="Governance!A1" display="See: Governance tab &gt; Board composition" xr:uid="{28A838C0-DC7E-4B40-A6C6-10876F0D1665}"/>
    <hyperlink ref="E31" location="Ethics!A1" display="See: Ethics tab" xr:uid="{4D480BE1-B19E-4C3A-872C-DB230B9D82BB}"/>
    <hyperlink ref="E39" location="Ethics!A1" display="See: Ethics tab" xr:uid="{772B4FF2-49AE-4C17-BDCB-3541F7970388}"/>
    <hyperlink ref="E38" location="Compliance!A1" display="See: Compliance tab" xr:uid="{8F67F519-6508-4437-80A1-BCF728EE518D}"/>
    <hyperlink ref="E65" location="'Human capital'!A1" display="See: Human capital tab" xr:uid="{67D92DBA-3DFC-4A6B-B512-F3FC30D11FD4}"/>
    <hyperlink ref="E63" location="'Human capital'!A1" display="See: Human capital tab" xr:uid="{8C8B766E-32BB-4196-9D52-9E580C0D4D07}"/>
    <hyperlink ref="E48" location="'Human capital'!A1" display="See: Human capital tab" xr:uid="{BBA44A42-A028-46D5-9BD8-77C4DED6C5A3}"/>
    <hyperlink ref="E52" location="'Human capital'!A1" display="See: Human capital tab" xr:uid="{CC97ED65-633B-4024-9EC6-B6306520B61A}"/>
    <hyperlink ref="E75" location="'Human capital'!A1" display="See: Human capital tab" xr:uid="{0F35B053-FAB7-424B-BE9B-79C681C0A501}"/>
    <hyperlink ref="E130" location="'GHG emissions'!A1" display="See: GHG emissions tab" xr:uid="{B0E9A768-B9B9-463F-88A0-1A29A17834E9}"/>
    <hyperlink ref="E101" location="'GHG emissions'!A1" display="See: GHG emissions tab" xr:uid="{25FCA039-685D-4CEE-BF7A-A007274BDB49}"/>
    <hyperlink ref="E103" location="'GHG emissions'!A1" display="See: GHG emissions tab" xr:uid="{B97144C0-15FA-4469-B993-309AB80BE2B0}"/>
    <hyperlink ref="E105" location="'GHG emissions'!A1" display="See: GHG emissions tab" xr:uid="{A5D7D487-81C2-40E8-AF0E-DFB26199ABE6}"/>
    <hyperlink ref="E107" location="'GHG emissions'!A1" display="See: GHG emissions tab" xr:uid="{5BD4BE95-5353-4AF3-A946-9910FBFDA3B6}"/>
    <hyperlink ref="E118" location="'GHG emissions'!A1" display="See: GHG emissions tab" xr:uid="{FC76F41D-6736-4B75-B955-D511BD7A9FCB}"/>
    <hyperlink ref="E120" location="'GHG emissions'!A1" display="See: GHG emissions tab" xr:uid="{42256909-AD59-4431-BFBC-95AB3D2DA3B5}"/>
    <hyperlink ref="E47" r:id="rId1" xr:uid="{999034E1-DFFE-4EC3-9191-0BF7B142813B}"/>
    <hyperlink ref="E58" location="'Human capital'!A1" display="See: Human capital tab" xr:uid="{97A25F9B-A616-4F04-BED7-5CE342A4646B}"/>
    <hyperlink ref="E59" location="'Human capital'!A1" display="See: Human capital tab" xr:uid="{658CC8F1-E78F-4F7E-AF57-F26DBB3A5A6E}"/>
    <hyperlink ref="C14" r:id="rId2" xr:uid="{9421B8D3-B718-4817-85A9-3AEED790E053}"/>
    <hyperlink ref="C12:E12" r:id="rId3" display="Old Mutual Limited Sustainability Report" xr:uid="{1E944D94-87F0-4627-85D7-3154EB8C964C}"/>
    <hyperlink ref="C13" r:id="rId4" xr:uid="{81AEADBE-CA59-4E68-ACE4-8DB6BC6586A8}"/>
    <hyperlink ref="C11:E11" r:id="rId5" display="Old Mutual Limited Integrated Report " xr:uid="{C7BC4B60-5055-4059-8D33-217431B3BC01}"/>
    <hyperlink ref="C15" r:id="rId6" xr:uid="{8F8B5AE2-F90A-410A-A34E-F2A7A6B2091C}"/>
    <hyperlink ref="F12" r:id="rId7" display="Old Mutual Limited Sustainability Report" xr:uid="{32ED6DF1-354F-4C07-9C2A-E0A6E2372A71}"/>
    <hyperlink ref="F11" r:id="rId8" display="Old Mutual Limited Integrated Report " xr:uid="{CE64DB46-7C61-4D69-AE41-41E35A67EF40}"/>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5B09F-4AAE-4A7C-BB8C-E076BC8B0C98}">
  <dimension ref="B1:N66"/>
  <sheetViews>
    <sheetView showGridLines="0" topLeftCell="E6" zoomScaleNormal="100" workbookViewId="0">
      <selection activeCell="B62" sqref="B62:L62"/>
    </sheetView>
  </sheetViews>
  <sheetFormatPr defaultRowHeight="15.75" customHeight="1" x14ac:dyDescent="0.35"/>
  <cols>
    <col min="1" max="1" width="4.54296875" style="11" customWidth="1"/>
    <col min="2" max="2" width="19.26953125" style="11" customWidth="1"/>
    <col min="3" max="3" width="54.453125" style="11" bestFit="1" customWidth="1"/>
    <col min="4" max="4" width="21.54296875" style="11" customWidth="1"/>
    <col min="5" max="5" width="7.26953125" style="11" customWidth="1"/>
    <col min="6" max="6" width="13.26953125" style="11" customWidth="1"/>
    <col min="7" max="7" width="6.7265625" style="11" customWidth="1"/>
    <col min="8" max="10" width="12.7265625" style="11" customWidth="1"/>
    <col min="11" max="11" width="12.453125" style="11" customWidth="1"/>
    <col min="12" max="12" width="16.26953125" style="11" customWidth="1"/>
    <col min="13" max="14" width="8.54296875" style="11"/>
    <col min="15" max="17" width="10.26953125" style="11" customWidth="1"/>
    <col min="18" max="254" width="8.54296875" style="11"/>
    <col min="255" max="255" width="4.54296875" style="11" customWidth="1"/>
    <col min="256" max="256" width="19.26953125" style="11" customWidth="1"/>
    <col min="257" max="257" width="27.7265625" style="11" bestFit="1" customWidth="1"/>
    <col min="258" max="259" width="17.54296875" style="11" customWidth="1"/>
    <col min="260" max="260" width="17.7265625" style="11" customWidth="1"/>
    <col min="261" max="261" width="17.54296875" style="11" customWidth="1"/>
    <col min="262" max="268" width="12.7265625" style="11" customWidth="1"/>
    <col min="269" max="270" width="8.54296875" style="11"/>
    <col min="271" max="273" width="10.26953125" style="11" customWidth="1"/>
    <col min="274" max="510" width="8.54296875" style="11"/>
    <col min="511" max="511" width="4.54296875" style="11" customWidth="1"/>
    <col min="512" max="512" width="19.26953125" style="11" customWidth="1"/>
    <col min="513" max="513" width="27.7265625" style="11" bestFit="1" customWidth="1"/>
    <col min="514" max="515" width="17.54296875" style="11" customWidth="1"/>
    <col min="516" max="516" width="17.7265625" style="11" customWidth="1"/>
    <col min="517" max="517" width="17.54296875" style="11" customWidth="1"/>
    <col min="518" max="524" width="12.7265625" style="11" customWidth="1"/>
    <col min="525" max="526" width="8.54296875" style="11"/>
    <col min="527" max="529" width="10.26953125" style="11" customWidth="1"/>
    <col min="530" max="766" width="8.54296875" style="11"/>
    <col min="767" max="767" width="4.54296875" style="11" customWidth="1"/>
    <col min="768" max="768" width="19.26953125" style="11" customWidth="1"/>
    <col min="769" max="769" width="27.7265625" style="11" bestFit="1" customWidth="1"/>
    <col min="770" max="771" width="17.54296875" style="11" customWidth="1"/>
    <col min="772" max="772" width="17.7265625" style="11" customWidth="1"/>
    <col min="773" max="773" width="17.54296875" style="11" customWidth="1"/>
    <col min="774" max="780" width="12.7265625" style="11" customWidth="1"/>
    <col min="781" max="782" width="8.54296875" style="11"/>
    <col min="783" max="785" width="10.26953125" style="11" customWidth="1"/>
    <col min="786" max="1022" width="8.54296875" style="11"/>
    <col min="1023" max="1023" width="4.54296875" style="11" customWidth="1"/>
    <col min="1024" max="1024" width="19.26953125" style="11" customWidth="1"/>
    <col min="1025" max="1025" width="27.7265625" style="11" bestFit="1" customWidth="1"/>
    <col min="1026" max="1027" width="17.54296875" style="11" customWidth="1"/>
    <col min="1028" max="1028" width="17.7265625" style="11" customWidth="1"/>
    <col min="1029" max="1029" width="17.54296875" style="11" customWidth="1"/>
    <col min="1030" max="1036" width="12.7265625" style="11" customWidth="1"/>
    <col min="1037" max="1038" width="8.54296875" style="11"/>
    <col min="1039" max="1041" width="10.26953125" style="11" customWidth="1"/>
    <col min="1042" max="1278" width="8.54296875" style="11"/>
    <col min="1279" max="1279" width="4.54296875" style="11" customWidth="1"/>
    <col min="1280" max="1280" width="19.26953125" style="11" customWidth="1"/>
    <col min="1281" max="1281" width="27.7265625" style="11" bestFit="1" customWidth="1"/>
    <col min="1282" max="1283" width="17.54296875" style="11" customWidth="1"/>
    <col min="1284" max="1284" width="17.7265625" style="11" customWidth="1"/>
    <col min="1285" max="1285" width="17.54296875" style="11" customWidth="1"/>
    <col min="1286" max="1292" width="12.7265625" style="11" customWidth="1"/>
    <col min="1293" max="1294" width="8.54296875" style="11"/>
    <col min="1295" max="1297" width="10.26953125" style="11" customWidth="1"/>
    <col min="1298" max="1534" width="8.54296875" style="11"/>
    <col min="1535" max="1535" width="4.54296875" style="11" customWidth="1"/>
    <col min="1536" max="1536" width="19.26953125" style="11" customWidth="1"/>
    <col min="1537" max="1537" width="27.7265625" style="11" bestFit="1" customWidth="1"/>
    <col min="1538" max="1539" width="17.54296875" style="11" customWidth="1"/>
    <col min="1540" max="1540" width="17.7265625" style="11" customWidth="1"/>
    <col min="1541" max="1541" width="17.54296875" style="11" customWidth="1"/>
    <col min="1542" max="1548" width="12.7265625" style="11" customWidth="1"/>
    <col min="1549" max="1550" width="8.54296875" style="11"/>
    <col min="1551" max="1553" width="10.26953125" style="11" customWidth="1"/>
    <col min="1554" max="1790" width="8.54296875" style="11"/>
    <col min="1791" max="1791" width="4.54296875" style="11" customWidth="1"/>
    <col min="1792" max="1792" width="19.26953125" style="11" customWidth="1"/>
    <col min="1793" max="1793" width="27.7265625" style="11" bestFit="1" customWidth="1"/>
    <col min="1794" max="1795" width="17.54296875" style="11" customWidth="1"/>
    <col min="1796" max="1796" width="17.7265625" style="11" customWidth="1"/>
    <col min="1797" max="1797" width="17.54296875" style="11" customWidth="1"/>
    <col min="1798" max="1804" width="12.7265625" style="11" customWidth="1"/>
    <col min="1805" max="1806" width="8.54296875" style="11"/>
    <col min="1807" max="1809" width="10.26953125" style="11" customWidth="1"/>
    <col min="1810" max="2046" width="8.54296875" style="11"/>
    <col min="2047" max="2047" width="4.54296875" style="11" customWidth="1"/>
    <col min="2048" max="2048" width="19.26953125" style="11" customWidth="1"/>
    <col min="2049" max="2049" width="27.7265625" style="11" bestFit="1" customWidth="1"/>
    <col min="2050" max="2051" width="17.54296875" style="11" customWidth="1"/>
    <col min="2052" max="2052" width="17.7265625" style="11" customWidth="1"/>
    <col min="2053" max="2053" width="17.54296875" style="11" customWidth="1"/>
    <col min="2054" max="2060" width="12.7265625" style="11" customWidth="1"/>
    <col min="2061" max="2062" width="8.54296875" style="11"/>
    <col min="2063" max="2065" width="10.26953125" style="11" customWidth="1"/>
    <col min="2066" max="2302" width="8.54296875" style="11"/>
    <col min="2303" max="2303" width="4.54296875" style="11" customWidth="1"/>
    <col min="2304" max="2304" width="19.26953125" style="11" customWidth="1"/>
    <col min="2305" max="2305" width="27.7265625" style="11" bestFit="1" customWidth="1"/>
    <col min="2306" max="2307" width="17.54296875" style="11" customWidth="1"/>
    <col min="2308" max="2308" width="17.7265625" style="11" customWidth="1"/>
    <col min="2309" max="2309" width="17.54296875" style="11" customWidth="1"/>
    <col min="2310" max="2316" width="12.7265625" style="11" customWidth="1"/>
    <col min="2317" max="2318" width="8.54296875" style="11"/>
    <col min="2319" max="2321" width="10.26953125" style="11" customWidth="1"/>
    <col min="2322" max="2558" width="8.54296875" style="11"/>
    <col min="2559" max="2559" width="4.54296875" style="11" customWidth="1"/>
    <col min="2560" max="2560" width="19.26953125" style="11" customWidth="1"/>
    <col min="2561" max="2561" width="27.7265625" style="11" bestFit="1" customWidth="1"/>
    <col min="2562" max="2563" width="17.54296875" style="11" customWidth="1"/>
    <col min="2564" max="2564" width="17.7265625" style="11" customWidth="1"/>
    <col min="2565" max="2565" width="17.54296875" style="11" customWidth="1"/>
    <col min="2566" max="2572" width="12.7265625" style="11" customWidth="1"/>
    <col min="2573" max="2574" width="8.54296875" style="11"/>
    <col min="2575" max="2577" width="10.26953125" style="11" customWidth="1"/>
    <col min="2578" max="2814" width="8.54296875" style="11"/>
    <col min="2815" max="2815" width="4.54296875" style="11" customWidth="1"/>
    <col min="2816" max="2816" width="19.26953125" style="11" customWidth="1"/>
    <col min="2817" max="2817" width="27.7265625" style="11" bestFit="1" customWidth="1"/>
    <col min="2818" max="2819" width="17.54296875" style="11" customWidth="1"/>
    <col min="2820" max="2820" width="17.7265625" style="11" customWidth="1"/>
    <col min="2821" max="2821" width="17.54296875" style="11" customWidth="1"/>
    <col min="2822" max="2828" width="12.7265625" style="11" customWidth="1"/>
    <col min="2829" max="2830" width="8.54296875" style="11"/>
    <col min="2831" max="2833" width="10.26953125" style="11" customWidth="1"/>
    <col min="2834" max="3070" width="8.54296875" style="11"/>
    <col min="3071" max="3071" width="4.54296875" style="11" customWidth="1"/>
    <col min="3072" max="3072" width="19.26953125" style="11" customWidth="1"/>
    <col min="3073" max="3073" width="27.7265625" style="11" bestFit="1" customWidth="1"/>
    <col min="3074" max="3075" width="17.54296875" style="11" customWidth="1"/>
    <col min="3076" max="3076" width="17.7265625" style="11" customWidth="1"/>
    <col min="3077" max="3077" width="17.54296875" style="11" customWidth="1"/>
    <col min="3078" max="3084" width="12.7265625" style="11" customWidth="1"/>
    <col min="3085" max="3086" width="8.54296875" style="11"/>
    <col min="3087" max="3089" width="10.26953125" style="11" customWidth="1"/>
    <col min="3090" max="3326" width="8.54296875" style="11"/>
    <col min="3327" max="3327" width="4.54296875" style="11" customWidth="1"/>
    <col min="3328" max="3328" width="19.26953125" style="11" customWidth="1"/>
    <col min="3329" max="3329" width="27.7265625" style="11" bestFit="1" customWidth="1"/>
    <col min="3330" max="3331" width="17.54296875" style="11" customWidth="1"/>
    <col min="3332" max="3332" width="17.7265625" style="11" customWidth="1"/>
    <col min="3333" max="3333" width="17.54296875" style="11" customWidth="1"/>
    <col min="3334" max="3340" width="12.7265625" style="11" customWidth="1"/>
    <col min="3341" max="3342" width="8.54296875" style="11"/>
    <col min="3343" max="3345" width="10.26953125" style="11" customWidth="1"/>
    <col min="3346" max="3582" width="8.54296875" style="11"/>
    <col min="3583" max="3583" width="4.54296875" style="11" customWidth="1"/>
    <col min="3584" max="3584" width="19.26953125" style="11" customWidth="1"/>
    <col min="3585" max="3585" width="27.7265625" style="11" bestFit="1" customWidth="1"/>
    <col min="3586" max="3587" width="17.54296875" style="11" customWidth="1"/>
    <col min="3588" max="3588" width="17.7265625" style="11" customWidth="1"/>
    <col min="3589" max="3589" width="17.54296875" style="11" customWidth="1"/>
    <col min="3590" max="3596" width="12.7265625" style="11" customWidth="1"/>
    <col min="3597" max="3598" width="8.54296875" style="11"/>
    <col min="3599" max="3601" width="10.26953125" style="11" customWidth="1"/>
    <col min="3602" max="3838" width="8.54296875" style="11"/>
    <col min="3839" max="3839" width="4.54296875" style="11" customWidth="1"/>
    <col min="3840" max="3840" width="19.26953125" style="11" customWidth="1"/>
    <col min="3841" max="3841" width="27.7265625" style="11" bestFit="1" customWidth="1"/>
    <col min="3842" max="3843" width="17.54296875" style="11" customWidth="1"/>
    <col min="3844" max="3844" width="17.7265625" style="11" customWidth="1"/>
    <col min="3845" max="3845" width="17.54296875" style="11" customWidth="1"/>
    <col min="3846" max="3852" width="12.7265625" style="11" customWidth="1"/>
    <col min="3853" max="3854" width="8.54296875" style="11"/>
    <col min="3855" max="3857" width="10.26953125" style="11" customWidth="1"/>
    <col min="3858" max="4094" width="8.54296875" style="11"/>
    <col min="4095" max="4095" width="4.54296875" style="11" customWidth="1"/>
    <col min="4096" max="4096" width="19.26953125" style="11" customWidth="1"/>
    <col min="4097" max="4097" width="27.7265625" style="11" bestFit="1" customWidth="1"/>
    <col min="4098" max="4099" width="17.54296875" style="11" customWidth="1"/>
    <col min="4100" max="4100" width="17.7265625" style="11" customWidth="1"/>
    <col min="4101" max="4101" width="17.54296875" style="11" customWidth="1"/>
    <col min="4102" max="4108" width="12.7265625" style="11" customWidth="1"/>
    <col min="4109" max="4110" width="8.54296875" style="11"/>
    <col min="4111" max="4113" width="10.26953125" style="11" customWidth="1"/>
    <col min="4114" max="4350" width="8.54296875" style="11"/>
    <col min="4351" max="4351" width="4.54296875" style="11" customWidth="1"/>
    <col min="4352" max="4352" width="19.26953125" style="11" customWidth="1"/>
    <col min="4353" max="4353" width="27.7265625" style="11" bestFit="1" customWidth="1"/>
    <col min="4354" max="4355" width="17.54296875" style="11" customWidth="1"/>
    <col min="4356" max="4356" width="17.7265625" style="11" customWidth="1"/>
    <col min="4357" max="4357" width="17.54296875" style="11" customWidth="1"/>
    <col min="4358" max="4364" width="12.7265625" style="11" customWidth="1"/>
    <col min="4365" max="4366" width="8.54296875" style="11"/>
    <col min="4367" max="4369" width="10.26953125" style="11" customWidth="1"/>
    <col min="4370" max="4606" width="8.54296875" style="11"/>
    <col min="4607" max="4607" width="4.54296875" style="11" customWidth="1"/>
    <col min="4608" max="4608" width="19.26953125" style="11" customWidth="1"/>
    <col min="4609" max="4609" width="27.7265625" style="11" bestFit="1" customWidth="1"/>
    <col min="4610" max="4611" width="17.54296875" style="11" customWidth="1"/>
    <col min="4612" max="4612" width="17.7265625" style="11" customWidth="1"/>
    <col min="4613" max="4613" width="17.54296875" style="11" customWidth="1"/>
    <col min="4614" max="4620" width="12.7265625" style="11" customWidth="1"/>
    <col min="4621" max="4622" width="8.54296875" style="11"/>
    <col min="4623" max="4625" width="10.26953125" style="11" customWidth="1"/>
    <col min="4626" max="4862" width="8.54296875" style="11"/>
    <col min="4863" max="4863" width="4.54296875" style="11" customWidth="1"/>
    <col min="4864" max="4864" width="19.26953125" style="11" customWidth="1"/>
    <col min="4865" max="4865" width="27.7265625" style="11" bestFit="1" customWidth="1"/>
    <col min="4866" max="4867" width="17.54296875" style="11" customWidth="1"/>
    <col min="4868" max="4868" width="17.7265625" style="11" customWidth="1"/>
    <col min="4869" max="4869" width="17.54296875" style="11" customWidth="1"/>
    <col min="4870" max="4876" width="12.7265625" style="11" customWidth="1"/>
    <col min="4877" max="4878" width="8.54296875" style="11"/>
    <col min="4879" max="4881" width="10.26953125" style="11" customWidth="1"/>
    <col min="4882" max="5118" width="8.54296875" style="11"/>
    <col min="5119" max="5119" width="4.54296875" style="11" customWidth="1"/>
    <col min="5120" max="5120" width="19.26953125" style="11" customWidth="1"/>
    <col min="5121" max="5121" width="27.7265625" style="11" bestFit="1" customWidth="1"/>
    <col min="5122" max="5123" width="17.54296875" style="11" customWidth="1"/>
    <col min="5124" max="5124" width="17.7265625" style="11" customWidth="1"/>
    <col min="5125" max="5125" width="17.54296875" style="11" customWidth="1"/>
    <col min="5126" max="5132" width="12.7265625" style="11" customWidth="1"/>
    <col min="5133" max="5134" width="8.54296875" style="11"/>
    <col min="5135" max="5137" width="10.26953125" style="11" customWidth="1"/>
    <col min="5138" max="5374" width="8.54296875" style="11"/>
    <col min="5375" max="5375" width="4.54296875" style="11" customWidth="1"/>
    <col min="5376" max="5376" width="19.26953125" style="11" customWidth="1"/>
    <col min="5377" max="5377" width="27.7265625" style="11" bestFit="1" customWidth="1"/>
    <col min="5378" max="5379" width="17.54296875" style="11" customWidth="1"/>
    <col min="5380" max="5380" width="17.7265625" style="11" customWidth="1"/>
    <col min="5381" max="5381" width="17.54296875" style="11" customWidth="1"/>
    <col min="5382" max="5388" width="12.7265625" style="11" customWidth="1"/>
    <col min="5389" max="5390" width="8.54296875" style="11"/>
    <col min="5391" max="5393" width="10.26953125" style="11" customWidth="1"/>
    <col min="5394" max="5630" width="8.54296875" style="11"/>
    <col min="5631" max="5631" width="4.54296875" style="11" customWidth="1"/>
    <col min="5632" max="5632" width="19.26953125" style="11" customWidth="1"/>
    <col min="5633" max="5633" width="27.7265625" style="11" bestFit="1" customWidth="1"/>
    <col min="5634" max="5635" width="17.54296875" style="11" customWidth="1"/>
    <col min="5636" max="5636" width="17.7265625" style="11" customWidth="1"/>
    <col min="5637" max="5637" width="17.54296875" style="11" customWidth="1"/>
    <col min="5638" max="5644" width="12.7265625" style="11" customWidth="1"/>
    <col min="5645" max="5646" width="8.54296875" style="11"/>
    <col min="5647" max="5649" width="10.26953125" style="11" customWidth="1"/>
    <col min="5650" max="5886" width="8.54296875" style="11"/>
    <col min="5887" max="5887" width="4.54296875" style="11" customWidth="1"/>
    <col min="5888" max="5888" width="19.26953125" style="11" customWidth="1"/>
    <col min="5889" max="5889" width="27.7265625" style="11" bestFit="1" customWidth="1"/>
    <col min="5890" max="5891" width="17.54296875" style="11" customWidth="1"/>
    <col min="5892" max="5892" width="17.7265625" style="11" customWidth="1"/>
    <col min="5893" max="5893" width="17.54296875" style="11" customWidth="1"/>
    <col min="5894" max="5900" width="12.7265625" style="11" customWidth="1"/>
    <col min="5901" max="5902" width="8.54296875" style="11"/>
    <col min="5903" max="5905" width="10.26953125" style="11" customWidth="1"/>
    <col min="5906" max="6142" width="8.54296875" style="11"/>
    <col min="6143" max="6143" width="4.54296875" style="11" customWidth="1"/>
    <col min="6144" max="6144" width="19.26953125" style="11" customWidth="1"/>
    <col min="6145" max="6145" width="27.7265625" style="11" bestFit="1" customWidth="1"/>
    <col min="6146" max="6147" width="17.54296875" style="11" customWidth="1"/>
    <col min="6148" max="6148" width="17.7265625" style="11" customWidth="1"/>
    <col min="6149" max="6149" width="17.54296875" style="11" customWidth="1"/>
    <col min="6150" max="6156" width="12.7265625" style="11" customWidth="1"/>
    <col min="6157" max="6158" width="8.54296875" style="11"/>
    <col min="6159" max="6161" width="10.26953125" style="11" customWidth="1"/>
    <col min="6162" max="6398" width="8.54296875" style="11"/>
    <col min="6399" max="6399" width="4.54296875" style="11" customWidth="1"/>
    <col min="6400" max="6400" width="19.26953125" style="11" customWidth="1"/>
    <col min="6401" max="6401" width="27.7265625" style="11" bestFit="1" customWidth="1"/>
    <col min="6402" max="6403" width="17.54296875" style="11" customWidth="1"/>
    <col min="6404" max="6404" width="17.7265625" style="11" customWidth="1"/>
    <col min="6405" max="6405" width="17.54296875" style="11" customWidth="1"/>
    <col min="6406" max="6412" width="12.7265625" style="11" customWidth="1"/>
    <col min="6413" max="6414" width="8.54296875" style="11"/>
    <col min="6415" max="6417" width="10.26953125" style="11" customWidth="1"/>
    <col min="6418" max="6654" width="8.54296875" style="11"/>
    <col min="6655" max="6655" width="4.54296875" style="11" customWidth="1"/>
    <col min="6656" max="6656" width="19.26953125" style="11" customWidth="1"/>
    <col min="6657" max="6657" width="27.7265625" style="11" bestFit="1" customWidth="1"/>
    <col min="6658" max="6659" width="17.54296875" style="11" customWidth="1"/>
    <col min="6660" max="6660" width="17.7265625" style="11" customWidth="1"/>
    <col min="6661" max="6661" width="17.54296875" style="11" customWidth="1"/>
    <col min="6662" max="6668" width="12.7265625" style="11" customWidth="1"/>
    <col min="6669" max="6670" width="8.54296875" style="11"/>
    <col min="6671" max="6673" width="10.26953125" style="11" customWidth="1"/>
    <col min="6674" max="6910" width="8.54296875" style="11"/>
    <col min="6911" max="6911" width="4.54296875" style="11" customWidth="1"/>
    <col min="6912" max="6912" width="19.26953125" style="11" customWidth="1"/>
    <col min="6913" max="6913" width="27.7265625" style="11" bestFit="1" customWidth="1"/>
    <col min="6914" max="6915" width="17.54296875" style="11" customWidth="1"/>
    <col min="6916" max="6916" width="17.7265625" style="11" customWidth="1"/>
    <col min="6917" max="6917" width="17.54296875" style="11" customWidth="1"/>
    <col min="6918" max="6924" width="12.7265625" style="11" customWidth="1"/>
    <col min="6925" max="6926" width="8.54296875" style="11"/>
    <col min="6927" max="6929" width="10.26953125" style="11" customWidth="1"/>
    <col min="6930" max="7166" width="8.54296875" style="11"/>
    <col min="7167" max="7167" width="4.54296875" style="11" customWidth="1"/>
    <col min="7168" max="7168" width="19.26953125" style="11" customWidth="1"/>
    <col min="7169" max="7169" width="27.7265625" style="11" bestFit="1" customWidth="1"/>
    <col min="7170" max="7171" width="17.54296875" style="11" customWidth="1"/>
    <col min="7172" max="7172" width="17.7265625" style="11" customWidth="1"/>
    <col min="7173" max="7173" width="17.54296875" style="11" customWidth="1"/>
    <col min="7174" max="7180" width="12.7265625" style="11" customWidth="1"/>
    <col min="7181" max="7182" width="8.54296875" style="11"/>
    <col min="7183" max="7185" width="10.26953125" style="11" customWidth="1"/>
    <col min="7186" max="7422" width="8.54296875" style="11"/>
    <col min="7423" max="7423" width="4.54296875" style="11" customWidth="1"/>
    <col min="7424" max="7424" width="19.26953125" style="11" customWidth="1"/>
    <col min="7425" max="7425" width="27.7265625" style="11" bestFit="1" customWidth="1"/>
    <col min="7426" max="7427" width="17.54296875" style="11" customWidth="1"/>
    <col min="7428" max="7428" width="17.7265625" style="11" customWidth="1"/>
    <col min="7429" max="7429" width="17.54296875" style="11" customWidth="1"/>
    <col min="7430" max="7436" width="12.7265625" style="11" customWidth="1"/>
    <col min="7437" max="7438" width="8.54296875" style="11"/>
    <col min="7439" max="7441" width="10.26953125" style="11" customWidth="1"/>
    <col min="7442" max="7678" width="8.54296875" style="11"/>
    <col min="7679" max="7679" width="4.54296875" style="11" customWidth="1"/>
    <col min="7680" max="7680" width="19.26953125" style="11" customWidth="1"/>
    <col min="7681" max="7681" width="27.7265625" style="11" bestFit="1" customWidth="1"/>
    <col min="7682" max="7683" width="17.54296875" style="11" customWidth="1"/>
    <col min="7684" max="7684" width="17.7265625" style="11" customWidth="1"/>
    <col min="7685" max="7685" width="17.54296875" style="11" customWidth="1"/>
    <col min="7686" max="7692" width="12.7265625" style="11" customWidth="1"/>
    <col min="7693" max="7694" width="8.54296875" style="11"/>
    <col min="7695" max="7697" width="10.26953125" style="11" customWidth="1"/>
    <col min="7698" max="7934" width="8.54296875" style="11"/>
    <col min="7935" max="7935" width="4.54296875" style="11" customWidth="1"/>
    <col min="7936" max="7936" width="19.26953125" style="11" customWidth="1"/>
    <col min="7937" max="7937" width="27.7265625" style="11" bestFit="1" customWidth="1"/>
    <col min="7938" max="7939" width="17.54296875" style="11" customWidth="1"/>
    <col min="7940" max="7940" width="17.7265625" style="11" customWidth="1"/>
    <col min="7941" max="7941" width="17.54296875" style="11" customWidth="1"/>
    <col min="7942" max="7948" width="12.7265625" style="11" customWidth="1"/>
    <col min="7949" max="7950" width="8.54296875" style="11"/>
    <col min="7951" max="7953" width="10.26953125" style="11" customWidth="1"/>
    <col min="7954" max="8190" width="8.54296875" style="11"/>
    <col min="8191" max="8191" width="4.54296875" style="11" customWidth="1"/>
    <col min="8192" max="8192" width="19.26953125" style="11" customWidth="1"/>
    <col min="8193" max="8193" width="27.7265625" style="11" bestFit="1" customWidth="1"/>
    <col min="8194" max="8195" width="17.54296875" style="11" customWidth="1"/>
    <col min="8196" max="8196" width="17.7265625" style="11" customWidth="1"/>
    <col min="8197" max="8197" width="17.54296875" style="11" customWidth="1"/>
    <col min="8198" max="8204" width="12.7265625" style="11" customWidth="1"/>
    <col min="8205" max="8206" width="8.54296875" style="11"/>
    <col min="8207" max="8209" width="10.26953125" style="11" customWidth="1"/>
    <col min="8210" max="8446" width="8.54296875" style="11"/>
    <col min="8447" max="8447" width="4.54296875" style="11" customWidth="1"/>
    <col min="8448" max="8448" width="19.26953125" style="11" customWidth="1"/>
    <col min="8449" max="8449" width="27.7265625" style="11" bestFit="1" customWidth="1"/>
    <col min="8450" max="8451" width="17.54296875" style="11" customWidth="1"/>
    <col min="8452" max="8452" width="17.7265625" style="11" customWidth="1"/>
    <col min="8453" max="8453" width="17.54296875" style="11" customWidth="1"/>
    <col min="8454" max="8460" width="12.7265625" style="11" customWidth="1"/>
    <col min="8461" max="8462" width="8.54296875" style="11"/>
    <col min="8463" max="8465" width="10.26953125" style="11" customWidth="1"/>
    <col min="8466" max="8702" width="8.54296875" style="11"/>
    <col min="8703" max="8703" width="4.54296875" style="11" customWidth="1"/>
    <col min="8704" max="8704" width="19.26953125" style="11" customWidth="1"/>
    <col min="8705" max="8705" width="27.7265625" style="11" bestFit="1" customWidth="1"/>
    <col min="8706" max="8707" width="17.54296875" style="11" customWidth="1"/>
    <col min="8708" max="8708" width="17.7265625" style="11" customWidth="1"/>
    <col min="8709" max="8709" width="17.54296875" style="11" customWidth="1"/>
    <col min="8710" max="8716" width="12.7265625" style="11" customWidth="1"/>
    <col min="8717" max="8718" width="8.54296875" style="11"/>
    <col min="8719" max="8721" width="10.26953125" style="11" customWidth="1"/>
    <col min="8722" max="8958" width="8.54296875" style="11"/>
    <col min="8959" max="8959" width="4.54296875" style="11" customWidth="1"/>
    <col min="8960" max="8960" width="19.26953125" style="11" customWidth="1"/>
    <col min="8961" max="8961" width="27.7265625" style="11" bestFit="1" customWidth="1"/>
    <col min="8962" max="8963" width="17.54296875" style="11" customWidth="1"/>
    <col min="8964" max="8964" width="17.7265625" style="11" customWidth="1"/>
    <col min="8965" max="8965" width="17.54296875" style="11" customWidth="1"/>
    <col min="8966" max="8972" width="12.7265625" style="11" customWidth="1"/>
    <col min="8973" max="8974" width="8.54296875" style="11"/>
    <col min="8975" max="8977" width="10.26953125" style="11" customWidth="1"/>
    <col min="8978" max="9214" width="8.54296875" style="11"/>
    <col min="9215" max="9215" width="4.54296875" style="11" customWidth="1"/>
    <col min="9216" max="9216" width="19.26953125" style="11" customWidth="1"/>
    <col min="9217" max="9217" width="27.7265625" style="11" bestFit="1" customWidth="1"/>
    <col min="9218" max="9219" width="17.54296875" style="11" customWidth="1"/>
    <col min="9220" max="9220" width="17.7265625" style="11" customWidth="1"/>
    <col min="9221" max="9221" width="17.54296875" style="11" customWidth="1"/>
    <col min="9222" max="9228" width="12.7265625" style="11" customWidth="1"/>
    <col min="9229" max="9230" width="8.54296875" style="11"/>
    <col min="9231" max="9233" width="10.26953125" style="11" customWidth="1"/>
    <col min="9234" max="9470" width="8.54296875" style="11"/>
    <col min="9471" max="9471" width="4.54296875" style="11" customWidth="1"/>
    <col min="9472" max="9472" width="19.26953125" style="11" customWidth="1"/>
    <col min="9473" max="9473" width="27.7265625" style="11" bestFit="1" customWidth="1"/>
    <col min="9474" max="9475" width="17.54296875" style="11" customWidth="1"/>
    <col min="9476" max="9476" width="17.7265625" style="11" customWidth="1"/>
    <col min="9477" max="9477" width="17.54296875" style="11" customWidth="1"/>
    <col min="9478" max="9484" width="12.7265625" style="11" customWidth="1"/>
    <col min="9485" max="9486" width="8.54296875" style="11"/>
    <col min="9487" max="9489" width="10.26953125" style="11" customWidth="1"/>
    <col min="9490" max="9726" width="8.54296875" style="11"/>
    <col min="9727" max="9727" width="4.54296875" style="11" customWidth="1"/>
    <col min="9728" max="9728" width="19.26953125" style="11" customWidth="1"/>
    <col min="9729" max="9729" width="27.7265625" style="11" bestFit="1" customWidth="1"/>
    <col min="9730" max="9731" width="17.54296875" style="11" customWidth="1"/>
    <col min="9732" max="9732" width="17.7265625" style="11" customWidth="1"/>
    <col min="9733" max="9733" width="17.54296875" style="11" customWidth="1"/>
    <col min="9734" max="9740" width="12.7265625" style="11" customWidth="1"/>
    <col min="9741" max="9742" width="8.54296875" style="11"/>
    <col min="9743" max="9745" width="10.26953125" style="11" customWidth="1"/>
    <col min="9746" max="9982" width="8.54296875" style="11"/>
    <col min="9983" max="9983" width="4.54296875" style="11" customWidth="1"/>
    <col min="9984" max="9984" width="19.26953125" style="11" customWidth="1"/>
    <col min="9985" max="9985" width="27.7265625" style="11" bestFit="1" customWidth="1"/>
    <col min="9986" max="9987" width="17.54296875" style="11" customWidth="1"/>
    <col min="9988" max="9988" width="17.7265625" style="11" customWidth="1"/>
    <col min="9989" max="9989" width="17.54296875" style="11" customWidth="1"/>
    <col min="9990" max="9996" width="12.7265625" style="11" customWidth="1"/>
    <col min="9997" max="9998" width="8.54296875" style="11"/>
    <col min="9999" max="10001" width="10.26953125" style="11" customWidth="1"/>
    <col min="10002" max="10238" width="8.54296875" style="11"/>
    <col min="10239" max="10239" width="4.54296875" style="11" customWidth="1"/>
    <col min="10240" max="10240" width="19.26953125" style="11" customWidth="1"/>
    <col min="10241" max="10241" width="27.7265625" style="11" bestFit="1" customWidth="1"/>
    <col min="10242" max="10243" width="17.54296875" style="11" customWidth="1"/>
    <col min="10244" max="10244" width="17.7265625" style="11" customWidth="1"/>
    <col min="10245" max="10245" width="17.54296875" style="11" customWidth="1"/>
    <col min="10246" max="10252" width="12.7265625" style="11" customWidth="1"/>
    <col min="10253" max="10254" width="8.54296875" style="11"/>
    <col min="10255" max="10257" width="10.26953125" style="11" customWidth="1"/>
    <col min="10258" max="10494" width="8.54296875" style="11"/>
    <col min="10495" max="10495" width="4.54296875" style="11" customWidth="1"/>
    <col min="10496" max="10496" width="19.26953125" style="11" customWidth="1"/>
    <col min="10497" max="10497" width="27.7265625" style="11" bestFit="1" customWidth="1"/>
    <col min="10498" max="10499" width="17.54296875" style="11" customWidth="1"/>
    <col min="10500" max="10500" width="17.7265625" style="11" customWidth="1"/>
    <col min="10501" max="10501" width="17.54296875" style="11" customWidth="1"/>
    <col min="10502" max="10508" width="12.7265625" style="11" customWidth="1"/>
    <col min="10509" max="10510" width="8.54296875" style="11"/>
    <col min="10511" max="10513" width="10.26953125" style="11" customWidth="1"/>
    <col min="10514" max="10750" width="8.54296875" style="11"/>
    <col min="10751" max="10751" width="4.54296875" style="11" customWidth="1"/>
    <col min="10752" max="10752" width="19.26953125" style="11" customWidth="1"/>
    <col min="10753" max="10753" width="27.7265625" style="11" bestFit="1" customWidth="1"/>
    <col min="10754" max="10755" width="17.54296875" style="11" customWidth="1"/>
    <col min="10756" max="10756" width="17.7265625" style="11" customWidth="1"/>
    <col min="10757" max="10757" width="17.54296875" style="11" customWidth="1"/>
    <col min="10758" max="10764" width="12.7265625" style="11" customWidth="1"/>
    <col min="10765" max="10766" width="8.54296875" style="11"/>
    <col min="10767" max="10769" width="10.26953125" style="11" customWidth="1"/>
    <col min="10770" max="11006" width="8.54296875" style="11"/>
    <col min="11007" max="11007" width="4.54296875" style="11" customWidth="1"/>
    <col min="11008" max="11008" width="19.26953125" style="11" customWidth="1"/>
    <col min="11009" max="11009" width="27.7265625" style="11" bestFit="1" customWidth="1"/>
    <col min="11010" max="11011" width="17.54296875" style="11" customWidth="1"/>
    <col min="11012" max="11012" width="17.7265625" style="11" customWidth="1"/>
    <col min="11013" max="11013" width="17.54296875" style="11" customWidth="1"/>
    <col min="11014" max="11020" width="12.7265625" style="11" customWidth="1"/>
    <col min="11021" max="11022" width="8.54296875" style="11"/>
    <col min="11023" max="11025" width="10.26953125" style="11" customWidth="1"/>
    <col min="11026" max="11262" width="8.54296875" style="11"/>
    <col min="11263" max="11263" width="4.54296875" style="11" customWidth="1"/>
    <col min="11264" max="11264" width="19.26953125" style="11" customWidth="1"/>
    <col min="11265" max="11265" width="27.7265625" style="11" bestFit="1" customWidth="1"/>
    <col min="11266" max="11267" width="17.54296875" style="11" customWidth="1"/>
    <col min="11268" max="11268" width="17.7265625" style="11" customWidth="1"/>
    <col min="11269" max="11269" width="17.54296875" style="11" customWidth="1"/>
    <col min="11270" max="11276" width="12.7265625" style="11" customWidth="1"/>
    <col min="11277" max="11278" width="8.54296875" style="11"/>
    <col min="11279" max="11281" width="10.26953125" style="11" customWidth="1"/>
    <col min="11282" max="11518" width="8.54296875" style="11"/>
    <col min="11519" max="11519" width="4.54296875" style="11" customWidth="1"/>
    <col min="11520" max="11520" width="19.26953125" style="11" customWidth="1"/>
    <col min="11521" max="11521" width="27.7265625" style="11" bestFit="1" customWidth="1"/>
    <col min="11522" max="11523" width="17.54296875" style="11" customWidth="1"/>
    <col min="11524" max="11524" width="17.7265625" style="11" customWidth="1"/>
    <col min="11525" max="11525" width="17.54296875" style="11" customWidth="1"/>
    <col min="11526" max="11532" width="12.7265625" style="11" customWidth="1"/>
    <col min="11533" max="11534" width="8.54296875" style="11"/>
    <col min="11535" max="11537" width="10.26953125" style="11" customWidth="1"/>
    <col min="11538" max="11774" width="8.54296875" style="11"/>
    <col min="11775" max="11775" width="4.54296875" style="11" customWidth="1"/>
    <col min="11776" max="11776" width="19.26953125" style="11" customWidth="1"/>
    <col min="11777" max="11777" width="27.7265625" style="11" bestFit="1" customWidth="1"/>
    <col min="11778" max="11779" width="17.54296875" style="11" customWidth="1"/>
    <col min="11780" max="11780" width="17.7265625" style="11" customWidth="1"/>
    <col min="11781" max="11781" width="17.54296875" style="11" customWidth="1"/>
    <col min="11782" max="11788" width="12.7265625" style="11" customWidth="1"/>
    <col min="11789" max="11790" width="8.54296875" style="11"/>
    <col min="11791" max="11793" width="10.26953125" style="11" customWidth="1"/>
    <col min="11794" max="12030" width="8.54296875" style="11"/>
    <col min="12031" max="12031" width="4.54296875" style="11" customWidth="1"/>
    <col min="12032" max="12032" width="19.26953125" style="11" customWidth="1"/>
    <col min="12033" max="12033" width="27.7265625" style="11" bestFit="1" customWidth="1"/>
    <col min="12034" max="12035" width="17.54296875" style="11" customWidth="1"/>
    <col min="12036" max="12036" width="17.7265625" style="11" customWidth="1"/>
    <col min="12037" max="12037" width="17.54296875" style="11" customWidth="1"/>
    <col min="12038" max="12044" width="12.7265625" style="11" customWidth="1"/>
    <col min="12045" max="12046" width="8.54296875" style="11"/>
    <col min="12047" max="12049" width="10.26953125" style="11" customWidth="1"/>
    <col min="12050" max="12286" width="8.54296875" style="11"/>
    <col min="12287" max="12287" width="4.54296875" style="11" customWidth="1"/>
    <col min="12288" max="12288" width="19.26953125" style="11" customWidth="1"/>
    <col min="12289" max="12289" width="27.7265625" style="11" bestFit="1" customWidth="1"/>
    <col min="12290" max="12291" width="17.54296875" style="11" customWidth="1"/>
    <col min="12292" max="12292" width="17.7265625" style="11" customWidth="1"/>
    <col min="12293" max="12293" width="17.54296875" style="11" customWidth="1"/>
    <col min="12294" max="12300" width="12.7265625" style="11" customWidth="1"/>
    <col min="12301" max="12302" width="8.54296875" style="11"/>
    <col min="12303" max="12305" width="10.26953125" style="11" customWidth="1"/>
    <col min="12306" max="12542" width="8.54296875" style="11"/>
    <col min="12543" max="12543" width="4.54296875" style="11" customWidth="1"/>
    <col min="12544" max="12544" width="19.26953125" style="11" customWidth="1"/>
    <col min="12545" max="12545" width="27.7265625" style="11" bestFit="1" customWidth="1"/>
    <col min="12546" max="12547" width="17.54296875" style="11" customWidth="1"/>
    <col min="12548" max="12548" width="17.7265625" style="11" customWidth="1"/>
    <col min="12549" max="12549" width="17.54296875" style="11" customWidth="1"/>
    <col min="12550" max="12556" width="12.7265625" style="11" customWidth="1"/>
    <col min="12557" max="12558" width="8.54296875" style="11"/>
    <col min="12559" max="12561" width="10.26953125" style="11" customWidth="1"/>
    <col min="12562" max="12798" width="8.54296875" style="11"/>
    <col min="12799" max="12799" width="4.54296875" style="11" customWidth="1"/>
    <col min="12800" max="12800" width="19.26953125" style="11" customWidth="1"/>
    <col min="12801" max="12801" width="27.7265625" style="11" bestFit="1" customWidth="1"/>
    <col min="12802" max="12803" width="17.54296875" style="11" customWidth="1"/>
    <col min="12804" max="12804" width="17.7265625" style="11" customWidth="1"/>
    <col min="12805" max="12805" width="17.54296875" style="11" customWidth="1"/>
    <col min="12806" max="12812" width="12.7265625" style="11" customWidth="1"/>
    <col min="12813" max="12814" width="8.54296875" style="11"/>
    <col min="12815" max="12817" width="10.26953125" style="11" customWidth="1"/>
    <col min="12818" max="13054" width="8.54296875" style="11"/>
    <col min="13055" max="13055" width="4.54296875" style="11" customWidth="1"/>
    <col min="13056" max="13056" width="19.26953125" style="11" customWidth="1"/>
    <col min="13057" max="13057" width="27.7265625" style="11" bestFit="1" customWidth="1"/>
    <col min="13058" max="13059" width="17.54296875" style="11" customWidth="1"/>
    <col min="13060" max="13060" width="17.7265625" style="11" customWidth="1"/>
    <col min="13061" max="13061" width="17.54296875" style="11" customWidth="1"/>
    <col min="13062" max="13068" width="12.7265625" style="11" customWidth="1"/>
    <col min="13069" max="13070" width="8.54296875" style="11"/>
    <col min="13071" max="13073" width="10.26953125" style="11" customWidth="1"/>
    <col min="13074" max="13310" width="8.54296875" style="11"/>
    <col min="13311" max="13311" width="4.54296875" style="11" customWidth="1"/>
    <col min="13312" max="13312" width="19.26953125" style="11" customWidth="1"/>
    <col min="13313" max="13313" width="27.7265625" style="11" bestFit="1" customWidth="1"/>
    <col min="13314" max="13315" width="17.54296875" style="11" customWidth="1"/>
    <col min="13316" max="13316" width="17.7265625" style="11" customWidth="1"/>
    <col min="13317" max="13317" width="17.54296875" style="11" customWidth="1"/>
    <col min="13318" max="13324" width="12.7265625" style="11" customWidth="1"/>
    <col min="13325" max="13326" width="8.54296875" style="11"/>
    <col min="13327" max="13329" width="10.26953125" style="11" customWidth="1"/>
    <col min="13330" max="13566" width="8.54296875" style="11"/>
    <col min="13567" max="13567" width="4.54296875" style="11" customWidth="1"/>
    <col min="13568" max="13568" width="19.26953125" style="11" customWidth="1"/>
    <col min="13569" max="13569" width="27.7265625" style="11" bestFit="1" customWidth="1"/>
    <col min="13570" max="13571" width="17.54296875" style="11" customWidth="1"/>
    <col min="13572" max="13572" width="17.7265625" style="11" customWidth="1"/>
    <col min="13573" max="13573" width="17.54296875" style="11" customWidth="1"/>
    <col min="13574" max="13580" width="12.7265625" style="11" customWidth="1"/>
    <col min="13581" max="13582" width="8.54296875" style="11"/>
    <col min="13583" max="13585" width="10.26953125" style="11" customWidth="1"/>
    <col min="13586" max="13822" width="8.54296875" style="11"/>
    <col min="13823" max="13823" width="4.54296875" style="11" customWidth="1"/>
    <col min="13824" max="13824" width="19.26953125" style="11" customWidth="1"/>
    <col min="13825" max="13825" width="27.7265625" style="11" bestFit="1" customWidth="1"/>
    <col min="13826" max="13827" width="17.54296875" style="11" customWidth="1"/>
    <col min="13828" max="13828" width="17.7265625" style="11" customWidth="1"/>
    <col min="13829" max="13829" width="17.54296875" style="11" customWidth="1"/>
    <col min="13830" max="13836" width="12.7265625" style="11" customWidth="1"/>
    <col min="13837" max="13838" width="8.54296875" style="11"/>
    <col min="13839" max="13841" width="10.26953125" style="11" customWidth="1"/>
    <col min="13842" max="14078" width="8.54296875" style="11"/>
    <col min="14079" max="14079" width="4.54296875" style="11" customWidth="1"/>
    <col min="14080" max="14080" width="19.26953125" style="11" customWidth="1"/>
    <col min="14081" max="14081" width="27.7265625" style="11" bestFit="1" customWidth="1"/>
    <col min="14082" max="14083" width="17.54296875" style="11" customWidth="1"/>
    <col min="14084" max="14084" width="17.7265625" style="11" customWidth="1"/>
    <col min="14085" max="14085" width="17.54296875" style="11" customWidth="1"/>
    <col min="14086" max="14092" width="12.7265625" style="11" customWidth="1"/>
    <col min="14093" max="14094" width="8.54296875" style="11"/>
    <col min="14095" max="14097" width="10.26953125" style="11" customWidth="1"/>
    <col min="14098" max="14334" width="8.54296875" style="11"/>
    <col min="14335" max="14335" width="4.54296875" style="11" customWidth="1"/>
    <col min="14336" max="14336" width="19.26953125" style="11" customWidth="1"/>
    <col min="14337" max="14337" width="27.7265625" style="11" bestFit="1" customWidth="1"/>
    <col min="14338" max="14339" width="17.54296875" style="11" customWidth="1"/>
    <col min="14340" max="14340" width="17.7265625" style="11" customWidth="1"/>
    <col min="14341" max="14341" width="17.54296875" style="11" customWidth="1"/>
    <col min="14342" max="14348" width="12.7265625" style="11" customWidth="1"/>
    <col min="14349" max="14350" width="8.54296875" style="11"/>
    <col min="14351" max="14353" width="10.26953125" style="11" customWidth="1"/>
    <col min="14354" max="14590" width="8.54296875" style="11"/>
    <col min="14591" max="14591" width="4.54296875" style="11" customWidth="1"/>
    <col min="14592" max="14592" width="19.26953125" style="11" customWidth="1"/>
    <col min="14593" max="14593" width="27.7265625" style="11" bestFit="1" customWidth="1"/>
    <col min="14594" max="14595" width="17.54296875" style="11" customWidth="1"/>
    <col min="14596" max="14596" width="17.7265625" style="11" customWidth="1"/>
    <col min="14597" max="14597" width="17.54296875" style="11" customWidth="1"/>
    <col min="14598" max="14604" width="12.7265625" style="11" customWidth="1"/>
    <col min="14605" max="14606" width="8.54296875" style="11"/>
    <col min="14607" max="14609" width="10.26953125" style="11" customWidth="1"/>
    <col min="14610" max="14846" width="8.54296875" style="11"/>
    <col min="14847" max="14847" width="4.54296875" style="11" customWidth="1"/>
    <col min="14848" max="14848" width="19.26953125" style="11" customWidth="1"/>
    <col min="14849" max="14849" width="27.7265625" style="11" bestFit="1" customWidth="1"/>
    <col min="14850" max="14851" width="17.54296875" style="11" customWidth="1"/>
    <col min="14852" max="14852" width="17.7265625" style="11" customWidth="1"/>
    <col min="14853" max="14853" width="17.54296875" style="11" customWidth="1"/>
    <col min="14854" max="14860" width="12.7265625" style="11" customWidth="1"/>
    <col min="14861" max="14862" width="8.54296875" style="11"/>
    <col min="14863" max="14865" width="10.26953125" style="11" customWidth="1"/>
    <col min="14866" max="15102" width="8.54296875" style="11"/>
    <col min="15103" max="15103" width="4.54296875" style="11" customWidth="1"/>
    <col min="15104" max="15104" width="19.26953125" style="11" customWidth="1"/>
    <col min="15105" max="15105" width="27.7265625" style="11" bestFit="1" customWidth="1"/>
    <col min="15106" max="15107" width="17.54296875" style="11" customWidth="1"/>
    <col min="15108" max="15108" width="17.7265625" style="11" customWidth="1"/>
    <col min="15109" max="15109" width="17.54296875" style="11" customWidth="1"/>
    <col min="15110" max="15116" width="12.7265625" style="11" customWidth="1"/>
    <col min="15117" max="15118" width="8.54296875" style="11"/>
    <col min="15119" max="15121" width="10.26953125" style="11" customWidth="1"/>
    <col min="15122" max="15358" width="8.54296875" style="11"/>
    <col min="15359" max="15359" width="4.54296875" style="11" customWidth="1"/>
    <col min="15360" max="15360" width="19.26953125" style="11" customWidth="1"/>
    <col min="15361" max="15361" width="27.7265625" style="11" bestFit="1" customWidth="1"/>
    <col min="15362" max="15363" width="17.54296875" style="11" customWidth="1"/>
    <col min="15364" max="15364" width="17.7265625" style="11" customWidth="1"/>
    <col min="15365" max="15365" width="17.54296875" style="11" customWidth="1"/>
    <col min="15366" max="15372" width="12.7265625" style="11" customWidth="1"/>
    <col min="15373" max="15374" width="8.54296875" style="11"/>
    <col min="15375" max="15377" width="10.26953125" style="11" customWidth="1"/>
    <col min="15378" max="15614" width="8.54296875" style="11"/>
    <col min="15615" max="15615" width="4.54296875" style="11" customWidth="1"/>
    <col min="15616" max="15616" width="19.26953125" style="11" customWidth="1"/>
    <col min="15617" max="15617" width="27.7265625" style="11" bestFit="1" customWidth="1"/>
    <col min="15618" max="15619" width="17.54296875" style="11" customWidth="1"/>
    <col min="15620" max="15620" width="17.7265625" style="11" customWidth="1"/>
    <col min="15621" max="15621" width="17.54296875" style="11" customWidth="1"/>
    <col min="15622" max="15628" width="12.7265625" style="11" customWidth="1"/>
    <col min="15629" max="15630" width="8.54296875" style="11"/>
    <col min="15631" max="15633" width="10.26953125" style="11" customWidth="1"/>
    <col min="15634" max="15870" width="8.54296875" style="11"/>
    <col min="15871" max="15871" width="4.54296875" style="11" customWidth="1"/>
    <col min="15872" max="15872" width="19.26953125" style="11" customWidth="1"/>
    <col min="15873" max="15873" width="27.7265625" style="11" bestFit="1" customWidth="1"/>
    <col min="15874" max="15875" width="17.54296875" style="11" customWidth="1"/>
    <col min="15876" max="15876" width="17.7265625" style="11" customWidth="1"/>
    <col min="15877" max="15877" width="17.54296875" style="11" customWidth="1"/>
    <col min="15878" max="15884" width="12.7265625" style="11" customWidth="1"/>
    <col min="15885" max="15886" width="8.54296875" style="11"/>
    <col min="15887" max="15889" width="10.26953125" style="11" customWidth="1"/>
    <col min="15890" max="16126" width="8.54296875" style="11"/>
    <col min="16127" max="16127" width="4.54296875" style="11" customWidth="1"/>
    <col min="16128" max="16128" width="19.26953125" style="11" customWidth="1"/>
    <col min="16129" max="16129" width="27.7265625" style="11" bestFit="1" customWidth="1"/>
    <col min="16130" max="16131" width="17.54296875" style="11" customWidth="1"/>
    <col min="16132" max="16132" width="17.7265625" style="11" customWidth="1"/>
    <col min="16133" max="16133" width="17.54296875" style="11" customWidth="1"/>
    <col min="16134" max="16140" width="12.7265625" style="11" customWidth="1"/>
    <col min="16141" max="16142" width="8.54296875" style="11"/>
    <col min="16143" max="16145" width="10.26953125" style="11" customWidth="1"/>
    <col min="16146" max="16384" width="8.54296875" style="11"/>
  </cols>
  <sheetData>
    <row r="1" spans="2:14" ht="13.4" customHeight="1" x14ac:dyDescent="0.35"/>
    <row r="4" spans="2:14" ht="42" customHeight="1" x14ac:dyDescent="0.35"/>
    <row r="5" spans="2:14" ht="15.75" customHeight="1" x14ac:dyDescent="0.35">
      <c r="B5" s="389" t="s">
        <v>26</v>
      </c>
    </row>
    <row r="6" spans="2:14" ht="15.75" customHeight="1" x14ac:dyDescent="0.3">
      <c r="B6" s="390" t="s">
        <v>769</v>
      </c>
      <c r="C6" s="395" t="s">
        <v>34</v>
      </c>
      <c r="D6" s="400"/>
      <c r="E6" s="400"/>
      <c r="F6" s="400"/>
      <c r="G6" s="400"/>
      <c r="H6" s="400"/>
      <c r="I6" s="400"/>
      <c r="J6" s="400"/>
      <c r="K6" s="400"/>
      <c r="L6" s="400"/>
    </row>
    <row r="8" spans="2:14" ht="14.65" customHeight="1" x14ac:dyDescent="0.35">
      <c r="B8" s="553" t="s">
        <v>770</v>
      </c>
      <c r="C8" s="553"/>
      <c r="D8" s="553"/>
      <c r="E8" s="553"/>
      <c r="F8" s="553"/>
      <c r="G8" s="553"/>
      <c r="H8" s="553"/>
      <c r="I8" s="553"/>
      <c r="J8" s="553"/>
      <c r="K8" s="553"/>
      <c r="L8" s="553"/>
    </row>
    <row r="9" spans="2:14" ht="11.65" customHeight="1" x14ac:dyDescent="0.35">
      <c r="M9" s="9"/>
      <c r="N9" s="9"/>
    </row>
    <row r="10" spans="2:14" ht="15.65" customHeight="1" x14ac:dyDescent="0.35">
      <c r="B10" s="67"/>
      <c r="C10" s="67"/>
      <c r="D10" s="67"/>
      <c r="E10" s="67"/>
      <c r="F10" s="556" t="s">
        <v>771</v>
      </c>
      <c r="G10" s="556"/>
      <c r="H10" s="556"/>
      <c r="I10" s="556"/>
      <c r="J10" s="556"/>
      <c r="K10" s="556"/>
      <c r="L10" s="68" t="s">
        <v>772</v>
      </c>
    </row>
    <row r="11" spans="2:14" ht="23" x14ac:dyDescent="0.25">
      <c r="B11" s="69"/>
      <c r="C11" s="69"/>
      <c r="D11" s="70"/>
      <c r="E11" s="68" t="s">
        <v>773</v>
      </c>
      <c r="F11" s="68" t="s">
        <v>774</v>
      </c>
      <c r="G11" s="68" t="s">
        <v>775</v>
      </c>
      <c r="H11" s="68" t="s">
        <v>776</v>
      </c>
      <c r="I11" s="68" t="s">
        <v>777</v>
      </c>
      <c r="J11" s="68" t="s">
        <v>778</v>
      </c>
      <c r="K11" s="68" t="s">
        <v>779</v>
      </c>
      <c r="L11" s="68" t="s">
        <v>780</v>
      </c>
    </row>
    <row r="12" spans="2:14" ht="15.5" x14ac:dyDescent="0.3">
      <c r="B12" s="554" t="s">
        <v>781</v>
      </c>
      <c r="C12" s="66" t="s">
        <v>782</v>
      </c>
      <c r="D12" s="71"/>
      <c r="E12" s="66">
        <v>1</v>
      </c>
      <c r="F12" s="135">
        <v>6425</v>
      </c>
      <c r="G12" s="164" t="s">
        <v>783</v>
      </c>
      <c r="H12" s="72">
        <v>2798</v>
      </c>
      <c r="I12" s="72">
        <v>830</v>
      </c>
      <c r="J12" s="72">
        <v>636</v>
      </c>
      <c r="K12" s="72">
        <v>634</v>
      </c>
      <c r="L12" s="73">
        <v>9.1300000000000008</v>
      </c>
    </row>
    <row r="13" spans="2:14" ht="15.5" x14ac:dyDescent="0.3">
      <c r="B13" s="554"/>
      <c r="C13" s="105" t="s">
        <v>784</v>
      </c>
      <c r="D13" s="106"/>
      <c r="E13" s="105">
        <v>2</v>
      </c>
      <c r="F13" s="101">
        <v>1412</v>
      </c>
      <c r="G13" s="164" t="s">
        <v>783</v>
      </c>
      <c r="H13" s="102">
        <v>827</v>
      </c>
      <c r="I13" s="102">
        <v>629</v>
      </c>
      <c r="J13" s="102">
        <v>762</v>
      </c>
      <c r="K13" s="102">
        <v>369</v>
      </c>
      <c r="L13" s="110">
        <v>2.83</v>
      </c>
    </row>
    <row r="14" spans="2:14" ht="15.5" x14ac:dyDescent="0.3">
      <c r="B14" s="554"/>
      <c r="C14" s="111" t="s">
        <v>785</v>
      </c>
      <c r="D14" s="112"/>
      <c r="E14" s="111">
        <v>3</v>
      </c>
      <c r="F14" s="123">
        <v>1270</v>
      </c>
      <c r="G14" s="164" t="s">
        <v>783</v>
      </c>
      <c r="H14" s="99">
        <v>1239</v>
      </c>
      <c r="I14" s="99">
        <v>1084</v>
      </c>
      <c r="J14" s="99">
        <v>1130</v>
      </c>
      <c r="K14" s="99">
        <v>1139</v>
      </c>
      <c r="L14" s="116">
        <v>0.12</v>
      </c>
    </row>
    <row r="15" spans="2:14" ht="15.5" x14ac:dyDescent="0.3">
      <c r="B15" s="554"/>
      <c r="C15" s="111" t="s">
        <v>786</v>
      </c>
      <c r="D15" s="112"/>
      <c r="E15" s="111"/>
      <c r="F15" s="123">
        <v>0</v>
      </c>
      <c r="G15" s="164" t="s">
        <v>783</v>
      </c>
      <c r="H15" s="112"/>
      <c r="I15" s="112"/>
      <c r="J15" s="112"/>
      <c r="K15" s="112"/>
      <c r="L15" s="116">
        <v>0</v>
      </c>
    </row>
    <row r="16" spans="2:14" ht="15.5" x14ac:dyDescent="0.3">
      <c r="B16" s="554"/>
      <c r="C16" s="71"/>
      <c r="D16" s="71"/>
      <c r="E16" s="71"/>
      <c r="F16" s="386"/>
      <c r="G16" s="386"/>
      <c r="H16" s="71"/>
      <c r="I16" s="71"/>
      <c r="J16" s="71"/>
      <c r="K16" s="71"/>
      <c r="L16" s="73"/>
    </row>
    <row r="17" spans="2:12" ht="14.65" customHeight="1" x14ac:dyDescent="0.3">
      <c r="B17" s="554"/>
      <c r="C17" s="117" t="s">
        <v>787</v>
      </c>
      <c r="D17" s="132"/>
      <c r="E17" s="132"/>
      <c r="F17" s="120">
        <v>9107</v>
      </c>
      <c r="G17" s="162" t="s">
        <v>783</v>
      </c>
      <c r="H17" s="119">
        <v>4864</v>
      </c>
      <c r="I17" s="119">
        <v>2544</v>
      </c>
      <c r="J17" s="119">
        <v>2528</v>
      </c>
      <c r="K17" s="119">
        <v>2142</v>
      </c>
      <c r="L17" s="110">
        <v>3.25</v>
      </c>
    </row>
    <row r="18" spans="2:12" ht="14.65" customHeight="1" x14ac:dyDescent="0.3">
      <c r="B18" s="126"/>
      <c r="C18" s="71"/>
      <c r="D18" s="71"/>
      <c r="E18" s="71"/>
      <c r="F18" s="385"/>
      <c r="G18" s="385"/>
      <c r="H18" s="71"/>
      <c r="I18" s="71"/>
      <c r="J18" s="71"/>
      <c r="K18" s="71"/>
      <c r="L18" s="73"/>
    </row>
    <row r="19" spans="2:12" ht="15.5" x14ac:dyDescent="0.25">
      <c r="B19" s="554" t="s">
        <v>788</v>
      </c>
      <c r="C19" s="128" t="s">
        <v>789</v>
      </c>
      <c r="D19" s="128" t="s">
        <v>790</v>
      </c>
      <c r="E19" s="128">
        <v>4</v>
      </c>
      <c r="F19" s="134">
        <v>27185</v>
      </c>
      <c r="G19" s="162" t="s">
        <v>783</v>
      </c>
      <c r="H19" s="98">
        <v>31599</v>
      </c>
      <c r="I19" s="98">
        <v>32382</v>
      </c>
      <c r="J19" s="98">
        <v>35949</v>
      </c>
      <c r="K19" s="98">
        <v>46153</v>
      </c>
      <c r="L19" s="129">
        <v>-0.41</v>
      </c>
    </row>
    <row r="20" spans="2:12" ht="30.65" customHeight="1" x14ac:dyDescent="0.3">
      <c r="B20" s="554"/>
      <c r="C20" s="121"/>
      <c r="D20" s="107" t="s">
        <v>791</v>
      </c>
      <c r="E20" s="107">
        <v>5</v>
      </c>
      <c r="F20" s="131">
        <v>33023</v>
      </c>
      <c r="G20" s="388" t="s">
        <v>783</v>
      </c>
      <c r="H20" s="102">
        <v>30511</v>
      </c>
      <c r="I20" s="102">
        <v>37285</v>
      </c>
      <c r="J20" s="102">
        <v>49760</v>
      </c>
      <c r="K20" s="102">
        <v>33175</v>
      </c>
      <c r="L20" s="110">
        <v>0</v>
      </c>
    </row>
    <row r="21" spans="2:12" ht="15.5" x14ac:dyDescent="0.3">
      <c r="B21" s="554"/>
      <c r="C21" s="71"/>
      <c r="D21" s="71"/>
      <c r="E21" s="71"/>
      <c r="F21" s="71"/>
      <c r="G21" s="162"/>
      <c r="H21" s="71"/>
      <c r="I21" s="71"/>
      <c r="J21" s="71"/>
      <c r="K21" s="71"/>
      <c r="L21" s="73"/>
    </row>
    <row r="22" spans="2:12" ht="15.5" x14ac:dyDescent="0.3">
      <c r="B22" s="554"/>
      <c r="C22" s="117" t="s">
        <v>792</v>
      </c>
      <c r="D22" s="132"/>
      <c r="E22" s="132"/>
      <c r="F22" s="120">
        <v>60208</v>
      </c>
      <c r="G22" s="162" t="s">
        <v>783</v>
      </c>
      <c r="H22" s="119">
        <v>62110</v>
      </c>
      <c r="I22" s="119">
        <v>69666</v>
      </c>
      <c r="J22" s="119">
        <v>85708</v>
      </c>
      <c r="K22" s="119">
        <v>79328</v>
      </c>
      <c r="L22" s="110">
        <v>-0.24</v>
      </c>
    </row>
    <row r="23" spans="2:12" ht="15.5" x14ac:dyDescent="0.3">
      <c r="B23" s="126"/>
      <c r="C23" s="122" t="s">
        <v>793</v>
      </c>
      <c r="D23" s="133"/>
      <c r="E23" s="133"/>
      <c r="F23" s="123">
        <v>69315</v>
      </c>
      <c r="G23" s="162" t="s">
        <v>783</v>
      </c>
      <c r="H23" s="124">
        <v>66974</v>
      </c>
      <c r="I23" s="124">
        <v>72210</v>
      </c>
      <c r="J23" s="124">
        <v>88236</v>
      </c>
      <c r="K23" s="124">
        <v>81470</v>
      </c>
      <c r="L23" s="116">
        <v>-0.15</v>
      </c>
    </row>
    <row r="24" spans="2:12" ht="15.5" x14ac:dyDescent="0.3">
      <c r="B24" s="126"/>
      <c r="C24" s="71"/>
      <c r="D24" s="71"/>
      <c r="E24" s="71"/>
      <c r="F24" s="71"/>
      <c r="G24" s="71"/>
      <c r="H24" s="71"/>
      <c r="I24" s="71"/>
      <c r="J24" s="71"/>
      <c r="K24" s="71"/>
      <c r="L24" s="73"/>
    </row>
    <row r="25" spans="2:12" ht="30" customHeight="1" x14ac:dyDescent="0.25">
      <c r="B25" s="554" t="s">
        <v>794</v>
      </c>
      <c r="C25" s="130" t="s">
        <v>795</v>
      </c>
      <c r="D25" s="130" t="s">
        <v>796</v>
      </c>
      <c r="E25" s="107">
        <v>6</v>
      </c>
      <c r="F25" s="131">
        <v>104081</v>
      </c>
      <c r="G25" s="197" t="s">
        <v>783</v>
      </c>
      <c r="H25" s="102">
        <v>120186</v>
      </c>
      <c r="I25" s="102">
        <v>123282</v>
      </c>
      <c r="J25" s="102">
        <v>100280</v>
      </c>
      <c r="K25" s="102">
        <v>153514</v>
      </c>
      <c r="L25" s="110">
        <v>-0.32</v>
      </c>
    </row>
    <row r="26" spans="2:12" ht="15.5" x14ac:dyDescent="0.25">
      <c r="B26" s="554"/>
      <c r="C26" s="113" t="s">
        <v>797</v>
      </c>
      <c r="D26" s="113"/>
      <c r="E26" s="113">
        <v>7</v>
      </c>
      <c r="F26" s="123">
        <v>34</v>
      </c>
      <c r="G26" s="162" t="s">
        <v>783</v>
      </c>
      <c r="H26" s="99">
        <v>33</v>
      </c>
      <c r="I26" s="99">
        <v>79</v>
      </c>
      <c r="J26" s="99">
        <v>15</v>
      </c>
      <c r="K26" s="99">
        <v>26</v>
      </c>
      <c r="L26" s="116">
        <v>-0.32</v>
      </c>
    </row>
    <row r="27" spans="2:12" ht="15.5" x14ac:dyDescent="0.25">
      <c r="B27" s="554"/>
      <c r="C27" s="113" t="s">
        <v>230</v>
      </c>
      <c r="D27" s="113"/>
      <c r="E27" s="113">
        <v>8</v>
      </c>
      <c r="F27" s="123">
        <v>910</v>
      </c>
      <c r="G27" s="162" t="s">
        <v>783</v>
      </c>
      <c r="H27" s="99">
        <v>895</v>
      </c>
      <c r="I27" s="99">
        <v>815</v>
      </c>
      <c r="J27" s="99">
        <v>863</v>
      </c>
      <c r="K27" s="99">
        <v>1146</v>
      </c>
      <c r="L27" s="116">
        <v>0.31</v>
      </c>
    </row>
    <row r="28" spans="2:12" ht="15.5" x14ac:dyDescent="0.25">
      <c r="B28" s="554"/>
      <c r="C28" s="113" t="s">
        <v>798</v>
      </c>
      <c r="D28" s="113"/>
      <c r="E28" s="113">
        <v>9</v>
      </c>
      <c r="F28" s="123">
        <v>2245</v>
      </c>
      <c r="G28" s="162" t="s">
        <v>783</v>
      </c>
      <c r="H28" s="99">
        <v>3163</v>
      </c>
      <c r="I28" s="99">
        <v>2680</v>
      </c>
      <c r="J28" s="99">
        <v>3596</v>
      </c>
      <c r="K28" s="99">
        <v>6595</v>
      </c>
      <c r="L28" s="116">
        <v>-0.21</v>
      </c>
    </row>
    <row r="29" spans="2:12" ht="15.5" x14ac:dyDescent="0.3">
      <c r="B29" s="554"/>
      <c r="C29" s="113" t="s">
        <v>799</v>
      </c>
      <c r="D29" s="113"/>
      <c r="E29" s="113">
        <v>10</v>
      </c>
      <c r="F29" s="123">
        <v>75</v>
      </c>
      <c r="G29" s="162" t="s">
        <v>783</v>
      </c>
      <c r="H29" s="99">
        <v>63</v>
      </c>
      <c r="I29" s="112">
        <v>48</v>
      </c>
      <c r="J29" s="99">
        <v>40</v>
      </c>
      <c r="K29" s="99">
        <v>54</v>
      </c>
      <c r="L29" s="116">
        <v>-0.66</v>
      </c>
    </row>
    <row r="30" spans="2:12" ht="15" customHeight="1" x14ac:dyDescent="0.25">
      <c r="B30" s="554"/>
      <c r="C30" s="113" t="s">
        <v>800</v>
      </c>
      <c r="D30" s="113"/>
      <c r="E30" s="113">
        <v>11</v>
      </c>
      <c r="F30" s="123">
        <v>7080</v>
      </c>
      <c r="G30" s="162" t="s">
        <v>783</v>
      </c>
      <c r="H30" s="99">
        <v>7391</v>
      </c>
      <c r="I30" s="99">
        <v>8221</v>
      </c>
      <c r="J30" s="99">
        <v>8485</v>
      </c>
      <c r="K30" s="99">
        <v>7695</v>
      </c>
      <c r="L30" s="116">
        <v>0.39</v>
      </c>
    </row>
    <row r="31" spans="2:12" ht="14.65" customHeight="1" x14ac:dyDescent="0.25">
      <c r="B31" s="554"/>
      <c r="C31" s="113" t="s">
        <v>801</v>
      </c>
      <c r="D31" s="113"/>
      <c r="E31" s="113">
        <v>12</v>
      </c>
      <c r="F31" s="123">
        <v>14229.358</v>
      </c>
      <c r="G31" s="162" t="s">
        <v>783</v>
      </c>
      <c r="H31" s="99">
        <v>7742</v>
      </c>
      <c r="I31" s="99">
        <v>1012</v>
      </c>
      <c r="J31" s="99">
        <v>596</v>
      </c>
      <c r="K31" s="99">
        <v>18516</v>
      </c>
      <c r="L31" s="116">
        <v>-0.08</v>
      </c>
    </row>
    <row r="32" spans="2:12" ht="14.65" customHeight="1" x14ac:dyDescent="0.25">
      <c r="B32" s="554"/>
      <c r="C32" s="113" t="s">
        <v>802</v>
      </c>
      <c r="D32" s="113"/>
      <c r="E32" s="113">
        <v>13</v>
      </c>
      <c r="F32" s="123">
        <v>12139.53</v>
      </c>
      <c r="G32" s="162" t="s">
        <v>783</v>
      </c>
      <c r="H32" s="99"/>
      <c r="I32" s="99"/>
      <c r="J32" s="99"/>
      <c r="K32" s="99"/>
      <c r="L32" s="116">
        <v>-0.23</v>
      </c>
    </row>
    <row r="33" spans="2:14" ht="14.65" customHeight="1" x14ac:dyDescent="0.3">
      <c r="B33" s="554"/>
      <c r="C33" s="71"/>
      <c r="D33" s="71"/>
      <c r="E33" s="71"/>
      <c r="F33" s="71"/>
      <c r="G33" s="71"/>
      <c r="H33" s="71"/>
      <c r="I33" s="71"/>
      <c r="J33" s="71"/>
      <c r="K33" s="71"/>
      <c r="L33" s="73"/>
    </row>
    <row r="34" spans="2:14" ht="14.65" customHeight="1" x14ac:dyDescent="0.3">
      <c r="B34" s="554"/>
      <c r="C34" s="117" t="s">
        <v>803</v>
      </c>
      <c r="D34" s="106"/>
      <c r="E34" s="106"/>
      <c r="F34" s="120">
        <v>140794</v>
      </c>
      <c r="G34" s="162" t="s">
        <v>783</v>
      </c>
      <c r="H34" s="119">
        <v>139474</v>
      </c>
      <c r="I34" s="119">
        <v>136136</v>
      </c>
      <c r="J34" s="119">
        <v>113876</v>
      </c>
      <c r="K34" s="119">
        <v>187547</v>
      </c>
      <c r="L34" s="110">
        <v>-0.25</v>
      </c>
    </row>
    <row r="35" spans="2:14" ht="15.5" x14ac:dyDescent="0.3">
      <c r="B35" s="126"/>
      <c r="C35" s="122" t="s">
        <v>804</v>
      </c>
      <c r="D35" s="112"/>
      <c r="E35" s="112"/>
      <c r="F35" s="123">
        <v>210109</v>
      </c>
      <c r="G35" s="162" t="s">
        <v>783</v>
      </c>
      <c r="H35" s="124">
        <v>206449</v>
      </c>
      <c r="I35" s="124">
        <v>208347</v>
      </c>
      <c r="J35" s="124">
        <v>202112</v>
      </c>
      <c r="K35" s="124">
        <v>269017</v>
      </c>
      <c r="L35" s="116">
        <v>-0.22</v>
      </c>
    </row>
    <row r="36" spans="2:14" ht="15.5" x14ac:dyDescent="0.3">
      <c r="B36" s="126"/>
      <c r="C36" s="71"/>
      <c r="D36" s="71"/>
      <c r="E36" s="71"/>
      <c r="F36" s="71"/>
      <c r="G36" s="71"/>
      <c r="H36" s="71"/>
      <c r="I36" s="71"/>
      <c r="J36" s="71"/>
      <c r="K36" s="71"/>
      <c r="L36" s="73"/>
    </row>
    <row r="37" spans="2:14" ht="14.65" customHeight="1" x14ac:dyDescent="0.25">
      <c r="B37" s="125" t="s">
        <v>805</v>
      </c>
      <c r="C37" s="107" t="s">
        <v>805</v>
      </c>
      <c r="D37" s="107" t="s">
        <v>806</v>
      </c>
      <c r="E37" s="107">
        <v>14</v>
      </c>
      <c r="F37" s="387">
        <v>931</v>
      </c>
      <c r="G37" s="162" t="s">
        <v>783</v>
      </c>
      <c r="H37" s="102">
        <v>460</v>
      </c>
      <c r="I37" s="102">
        <v>582</v>
      </c>
      <c r="J37" s="102">
        <v>378</v>
      </c>
      <c r="K37" s="102">
        <v>629</v>
      </c>
      <c r="L37" s="110">
        <v>0.48</v>
      </c>
    </row>
    <row r="38" spans="2:14" ht="15.5" x14ac:dyDescent="0.3">
      <c r="B38" s="127"/>
      <c r="C38" s="71"/>
      <c r="D38" s="71"/>
      <c r="E38" s="71"/>
      <c r="F38" s="71"/>
      <c r="G38" s="71"/>
      <c r="H38" s="71"/>
      <c r="I38" s="71"/>
      <c r="J38" s="71"/>
      <c r="K38" s="71"/>
      <c r="L38" s="73"/>
    </row>
    <row r="39" spans="2:14" ht="15.5" x14ac:dyDescent="0.25">
      <c r="B39" s="555" t="s">
        <v>807</v>
      </c>
      <c r="C39" s="117" t="s">
        <v>808</v>
      </c>
      <c r="D39" s="117"/>
      <c r="E39" s="117"/>
      <c r="F39" s="118">
        <v>211040</v>
      </c>
      <c r="G39" s="162" t="s">
        <v>783</v>
      </c>
      <c r="H39" s="119">
        <v>206908</v>
      </c>
      <c r="I39" s="119">
        <v>208929</v>
      </c>
      <c r="J39" s="119">
        <v>202490</v>
      </c>
      <c r="K39" s="119">
        <v>269646</v>
      </c>
      <c r="L39" s="110">
        <v>-0.22</v>
      </c>
      <c r="M39" s="13"/>
    </row>
    <row r="40" spans="2:14" ht="15.5" x14ac:dyDescent="0.3">
      <c r="B40" s="554"/>
      <c r="C40" s="71"/>
      <c r="D40" s="71"/>
      <c r="E40" s="71"/>
      <c r="F40" s="71"/>
      <c r="G40" s="71"/>
      <c r="H40" s="71"/>
      <c r="I40" s="71"/>
      <c r="J40" s="71"/>
      <c r="K40" s="71"/>
      <c r="L40" s="73"/>
    </row>
    <row r="41" spans="2:14" ht="15.5" x14ac:dyDescent="0.4">
      <c r="B41" s="554"/>
      <c r="C41" s="105" t="s">
        <v>809</v>
      </c>
      <c r="D41" s="106"/>
      <c r="E41" s="107">
        <v>15</v>
      </c>
      <c r="F41" s="108" t="s">
        <v>810</v>
      </c>
      <c r="G41" s="162" t="s">
        <v>783</v>
      </c>
      <c r="H41" s="109" t="s">
        <v>811</v>
      </c>
      <c r="I41" s="109" t="s">
        <v>812</v>
      </c>
      <c r="J41" s="109" t="s">
        <v>813</v>
      </c>
      <c r="K41" s="109" t="s">
        <v>814</v>
      </c>
      <c r="L41" s="110">
        <v>-0.15</v>
      </c>
    </row>
    <row r="42" spans="2:14" ht="15.5" x14ac:dyDescent="0.4">
      <c r="B42" s="554"/>
      <c r="C42" s="111" t="s">
        <v>815</v>
      </c>
      <c r="D42" s="112"/>
      <c r="E42" s="112"/>
      <c r="F42" s="114" t="s">
        <v>816</v>
      </c>
      <c r="G42" s="162" t="s">
        <v>783</v>
      </c>
      <c r="H42" s="115" t="s">
        <v>817</v>
      </c>
      <c r="I42" s="115" t="s">
        <v>818</v>
      </c>
      <c r="J42" s="115" t="s">
        <v>819</v>
      </c>
      <c r="K42" s="115" t="s">
        <v>820</v>
      </c>
      <c r="L42" s="116">
        <v>-0.21</v>
      </c>
      <c r="M42" s="13"/>
    </row>
    <row r="43" spans="2:14" ht="15.5" x14ac:dyDescent="0.3">
      <c r="B43" s="554"/>
      <c r="C43" s="111" t="s">
        <v>821</v>
      </c>
      <c r="D43" s="112"/>
      <c r="E43" s="112"/>
      <c r="F43" s="114" t="s">
        <v>822</v>
      </c>
      <c r="G43" s="162" t="s">
        <v>783</v>
      </c>
      <c r="H43" s="115" t="s">
        <v>823</v>
      </c>
      <c r="I43" s="115" t="s">
        <v>824</v>
      </c>
      <c r="J43" s="115" t="s">
        <v>825</v>
      </c>
      <c r="K43" s="115" t="s">
        <v>826</v>
      </c>
      <c r="L43" s="116">
        <v>-0.27</v>
      </c>
      <c r="M43" s="13"/>
    </row>
    <row r="44" spans="2:14" ht="15.5" x14ac:dyDescent="0.3">
      <c r="B44" s="554"/>
      <c r="C44" s="111" t="s">
        <v>827</v>
      </c>
      <c r="D44" s="112"/>
      <c r="E44" s="113">
        <v>16</v>
      </c>
      <c r="F44" s="114" t="s">
        <v>828</v>
      </c>
      <c r="G44" s="162" t="s">
        <v>783</v>
      </c>
      <c r="H44" s="115" t="s">
        <v>829</v>
      </c>
      <c r="I44" s="115" t="s">
        <v>830</v>
      </c>
      <c r="J44" s="115" t="s">
        <v>831</v>
      </c>
      <c r="K44" s="115" t="s">
        <v>832</v>
      </c>
      <c r="L44" s="116">
        <v>-0.23</v>
      </c>
    </row>
    <row r="45" spans="2:14" ht="16" x14ac:dyDescent="0.35">
      <c r="C45" s="10"/>
      <c r="D45" s="12"/>
      <c r="E45" s="14"/>
      <c r="F45" s="14"/>
      <c r="G45" s="14"/>
      <c r="H45" s="15"/>
      <c r="I45" s="15"/>
      <c r="J45" s="15"/>
      <c r="K45" s="15"/>
      <c r="L45" s="12"/>
    </row>
    <row r="46" spans="2:14" ht="15.5" x14ac:dyDescent="0.35">
      <c r="B46" s="552" t="s">
        <v>833</v>
      </c>
      <c r="C46" s="552"/>
      <c r="D46" s="552"/>
      <c r="E46" s="552"/>
      <c r="F46" s="552"/>
      <c r="G46" s="552"/>
      <c r="H46" s="552"/>
      <c r="I46" s="552"/>
      <c r="J46" s="552"/>
      <c r="K46" s="552"/>
      <c r="L46" s="552"/>
    </row>
    <row r="47" spans="2:14" ht="16.149999999999999" customHeight="1" x14ac:dyDescent="0.25">
      <c r="B47" s="551" t="s">
        <v>834</v>
      </c>
      <c r="C47" s="551"/>
      <c r="D47" s="551"/>
      <c r="E47" s="551"/>
      <c r="F47" s="551"/>
      <c r="G47" s="551"/>
      <c r="H47" s="551"/>
      <c r="I47" s="551"/>
      <c r="J47" s="551"/>
      <c r="K47" s="551"/>
      <c r="L47" s="551"/>
    </row>
    <row r="48" spans="2:14" ht="16.149999999999999" customHeight="1" x14ac:dyDescent="0.35">
      <c r="B48" s="551" t="s">
        <v>835</v>
      </c>
      <c r="C48" s="551"/>
      <c r="D48" s="551"/>
      <c r="E48" s="551"/>
      <c r="F48" s="551"/>
      <c r="G48" s="551"/>
      <c r="H48" s="551"/>
      <c r="I48" s="551"/>
      <c r="J48" s="551"/>
      <c r="K48" s="551"/>
      <c r="L48" s="551"/>
      <c r="N48" s="323"/>
    </row>
    <row r="49" spans="2:13" ht="16.149999999999999" customHeight="1" x14ac:dyDescent="0.25">
      <c r="B49" s="551" t="s">
        <v>836</v>
      </c>
      <c r="C49" s="551"/>
      <c r="D49" s="551"/>
      <c r="E49" s="551"/>
      <c r="F49" s="551"/>
      <c r="G49" s="551"/>
      <c r="H49" s="551"/>
      <c r="I49" s="551"/>
      <c r="J49" s="551"/>
      <c r="K49" s="551"/>
      <c r="L49" s="551"/>
    </row>
    <row r="50" spans="2:13" ht="22.5" customHeight="1" x14ac:dyDescent="0.25">
      <c r="B50" s="551" t="s">
        <v>837</v>
      </c>
      <c r="C50" s="551"/>
      <c r="D50" s="551"/>
      <c r="E50" s="551"/>
      <c r="F50" s="551"/>
      <c r="G50" s="551"/>
      <c r="H50" s="551"/>
      <c r="I50" s="551"/>
      <c r="J50" s="551"/>
      <c r="K50" s="551"/>
      <c r="L50" s="551"/>
      <c r="M50" s="13"/>
    </row>
    <row r="51" spans="2:13" ht="16.149999999999999" customHeight="1" x14ac:dyDescent="0.25">
      <c r="B51" s="551" t="s">
        <v>838</v>
      </c>
      <c r="C51" s="551"/>
      <c r="D51" s="551"/>
      <c r="E51" s="551"/>
      <c r="F51" s="551"/>
      <c r="G51" s="551"/>
      <c r="H51" s="551"/>
      <c r="I51" s="551"/>
      <c r="J51" s="551"/>
      <c r="K51" s="551"/>
      <c r="L51" s="551"/>
      <c r="M51" s="13"/>
    </row>
    <row r="52" spans="2:13" ht="16.149999999999999" customHeight="1" x14ac:dyDescent="0.25">
      <c r="B52" s="551" t="s">
        <v>839</v>
      </c>
      <c r="C52" s="551"/>
      <c r="D52" s="551"/>
      <c r="E52" s="551"/>
      <c r="F52" s="551"/>
      <c r="G52" s="551"/>
      <c r="H52" s="551"/>
      <c r="I52" s="551"/>
      <c r="J52" s="551"/>
      <c r="K52" s="551"/>
      <c r="L52" s="551"/>
    </row>
    <row r="53" spans="2:13" ht="16.149999999999999" customHeight="1" x14ac:dyDescent="0.25">
      <c r="B53" s="551" t="s">
        <v>840</v>
      </c>
      <c r="C53" s="551"/>
      <c r="D53" s="551"/>
      <c r="E53" s="551"/>
      <c r="F53" s="551"/>
      <c r="G53" s="551"/>
      <c r="H53" s="551"/>
      <c r="I53" s="551"/>
      <c r="J53" s="551"/>
      <c r="K53" s="551"/>
      <c r="L53" s="551"/>
    </row>
    <row r="54" spans="2:13" ht="16.149999999999999" customHeight="1" x14ac:dyDescent="0.25">
      <c r="B54" s="551" t="s">
        <v>841</v>
      </c>
      <c r="C54" s="551"/>
      <c r="D54" s="551"/>
      <c r="E54" s="551"/>
      <c r="F54" s="551"/>
      <c r="G54" s="551"/>
      <c r="H54" s="551"/>
      <c r="I54" s="551"/>
      <c r="J54" s="551"/>
      <c r="K54" s="551"/>
      <c r="L54" s="551"/>
      <c r="M54" s="13"/>
    </row>
    <row r="55" spans="2:13" ht="16.149999999999999" customHeight="1" x14ac:dyDescent="0.25">
      <c r="B55" s="551" t="s">
        <v>842</v>
      </c>
      <c r="C55" s="551"/>
      <c r="D55" s="551"/>
      <c r="E55" s="551"/>
      <c r="F55" s="551"/>
      <c r="G55" s="551"/>
      <c r="H55" s="551"/>
      <c r="I55" s="551"/>
      <c r="J55" s="551"/>
      <c r="K55" s="551"/>
      <c r="L55" s="551"/>
    </row>
    <row r="56" spans="2:13" ht="15.75" customHeight="1" x14ac:dyDescent="0.25">
      <c r="B56" s="551" t="s">
        <v>843</v>
      </c>
      <c r="C56" s="551"/>
      <c r="D56" s="551"/>
      <c r="E56" s="551"/>
      <c r="F56" s="551"/>
      <c r="G56" s="551"/>
      <c r="H56" s="551"/>
      <c r="I56" s="551"/>
      <c r="J56" s="551"/>
      <c r="K56" s="551"/>
      <c r="L56" s="551"/>
    </row>
    <row r="57" spans="2:13" ht="22.5" customHeight="1" x14ac:dyDescent="0.25">
      <c r="B57" s="551" t="s">
        <v>844</v>
      </c>
      <c r="C57" s="551"/>
      <c r="D57" s="551"/>
      <c r="E57" s="551"/>
      <c r="F57" s="551"/>
      <c r="G57" s="551"/>
      <c r="H57" s="551"/>
      <c r="I57" s="551"/>
      <c r="J57" s="551"/>
      <c r="K57" s="551"/>
      <c r="L57" s="551"/>
    </row>
    <row r="58" spans="2:13" ht="16.149999999999999" customHeight="1" x14ac:dyDescent="0.25">
      <c r="B58" s="551" t="s">
        <v>845</v>
      </c>
      <c r="C58" s="551"/>
      <c r="D58" s="551"/>
      <c r="E58" s="551"/>
      <c r="F58" s="551"/>
      <c r="G58" s="551"/>
      <c r="H58" s="551"/>
      <c r="I58" s="551"/>
      <c r="J58" s="551"/>
      <c r="K58" s="551"/>
      <c r="L58" s="551"/>
    </row>
    <row r="59" spans="2:13" ht="16.149999999999999" customHeight="1" x14ac:dyDescent="0.25">
      <c r="B59" s="551" t="s">
        <v>846</v>
      </c>
      <c r="C59" s="551"/>
      <c r="D59" s="551"/>
      <c r="E59" s="551"/>
      <c r="F59" s="551"/>
      <c r="G59" s="551"/>
      <c r="H59" s="551"/>
      <c r="I59" s="551"/>
      <c r="J59" s="551"/>
      <c r="K59" s="551"/>
      <c r="L59" s="551"/>
    </row>
    <row r="60" spans="2:13" ht="15.5" x14ac:dyDescent="0.25">
      <c r="B60" s="551" t="s">
        <v>847</v>
      </c>
      <c r="C60" s="551"/>
      <c r="D60" s="551"/>
      <c r="E60" s="551"/>
      <c r="F60" s="551"/>
      <c r="G60" s="551"/>
      <c r="H60" s="551"/>
      <c r="I60" s="551"/>
      <c r="J60" s="551"/>
      <c r="K60" s="551"/>
      <c r="L60" s="551"/>
    </row>
    <row r="61" spans="2:13" ht="15" customHeight="1" x14ac:dyDescent="0.25">
      <c r="B61" s="551" t="s">
        <v>848</v>
      </c>
      <c r="C61" s="551"/>
      <c r="D61" s="551"/>
      <c r="E61" s="551"/>
      <c r="F61" s="551"/>
      <c r="G61" s="551"/>
      <c r="H61" s="551"/>
      <c r="I61" s="551"/>
      <c r="J61" s="551"/>
      <c r="K61" s="551"/>
      <c r="L61" s="551"/>
    </row>
    <row r="62" spans="2:13" ht="21" customHeight="1" x14ac:dyDescent="0.25">
      <c r="B62" s="551" t="s">
        <v>849</v>
      </c>
      <c r="C62" s="551"/>
      <c r="D62" s="551"/>
      <c r="E62" s="551"/>
      <c r="F62" s="551"/>
      <c r="G62" s="551"/>
      <c r="H62" s="551"/>
      <c r="I62" s="551"/>
      <c r="J62" s="551"/>
      <c r="K62" s="551"/>
      <c r="L62" s="551"/>
    </row>
    <row r="63" spans="2:13" ht="15.5" x14ac:dyDescent="0.35">
      <c r="K63" s="16"/>
      <c r="L63" s="13"/>
    </row>
    <row r="64" spans="2:13" ht="15.5" x14ac:dyDescent="0.35">
      <c r="K64" s="16"/>
    </row>
    <row r="65" spans="11:12" ht="15.5" x14ac:dyDescent="0.35">
      <c r="K65" s="16"/>
    </row>
    <row r="66" spans="11:12" ht="15.5" x14ac:dyDescent="0.35">
      <c r="K66" s="17"/>
      <c r="L66" s="13"/>
    </row>
  </sheetData>
  <mergeCells count="23">
    <mergeCell ref="B51:L51"/>
    <mergeCell ref="B8:L8"/>
    <mergeCell ref="B12:B17"/>
    <mergeCell ref="B19:B22"/>
    <mergeCell ref="B25:B34"/>
    <mergeCell ref="B39:B44"/>
    <mergeCell ref="F10:K10"/>
    <mergeCell ref="B62:L62"/>
    <mergeCell ref="B46:L46"/>
    <mergeCell ref="B57:L57"/>
    <mergeCell ref="B58:L58"/>
    <mergeCell ref="B59:L59"/>
    <mergeCell ref="B60:L60"/>
    <mergeCell ref="B61:L61"/>
    <mergeCell ref="B52:L52"/>
    <mergeCell ref="B53:L53"/>
    <mergeCell ref="B54:L54"/>
    <mergeCell ref="B55:L55"/>
    <mergeCell ref="B56:L56"/>
    <mergeCell ref="B47:L47"/>
    <mergeCell ref="B48:L48"/>
    <mergeCell ref="B49:L49"/>
    <mergeCell ref="B50:L50"/>
  </mergeCells>
  <phoneticPr fontId="7" type="noConversion"/>
  <hyperlinks>
    <hyperlink ref="C6" r:id="rId1" xr:uid="{E8D3B735-C67A-4712-9D03-9A7928B56A79}"/>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E27E-0C98-4F2F-9D54-4421BA407AD9}">
  <dimension ref="B7:L63"/>
  <sheetViews>
    <sheetView showGridLines="0" zoomScaleNormal="100" workbookViewId="0"/>
  </sheetViews>
  <sheetFormatPr defaultColWidth="8.7265625" defaultRowHeight="14.25" customHeight="1" x14ac:dyDescent="0.25"/>
  <cols>
    <col min="1" max="1" width="1.54296875" style="31" customWidth="1"/>
    <col min="2" max="2" width="56.7265625" style="31" customWidth="1"/>
    <col min="3" max="3" width="15.7265625" style="31" customWidth="1"/>
    <col min="4" max="4" width="24.26953125" style="31" customWidth="1"/>
    <col min="5" max="5" width="12.7265625" style="31" customWidth="1"/>
    <col min="6" max="6" width="23.54296875" style="31" customWidth="1"/>
    <col min="7" max="7" width="13.54296875" style="31" customWidth="1"/>
    <col min="8" max="16384" width="8.7265625" style="31"/>
  </cols>
  <sheetData>
    <row r="7" spans="2:7" ht="14.25" customHeight="1" x14ac:dyDescent="0.25">
      <c r="B7" s="396" t="s">
        <v>850</v>
      </c>
      <c r="C7" s="282"/>
      <c r="D7" s="282"/>
      <c r="E7" s="282"/>
    </row>
    <row r="8" spans="2:7" ht="14.25" customHeight="1" x14ac:dyDescent="0.3">
      <c r="B8" s="397" t="s">
        <v>851</v>
      </c>
      <c r="C8" s="560" t="s">
        <v>30</v>
      </c>
      <c r="D8" s="560"/>
      <c r="E8" s="560"/>
      <c r="F8" s="393"/>
      <c r="G8" s="393"/>
    </row>
    <row r="9" spans="2:7" ht="14.25" customHeight="1" x14ac:dyDescent="0.25">
      <c r="G9" s="300"/>
    </row>
    <row r="10" spans="2:7" ht="11.5" x14ac:dyDescent="0.25">
      <c r="B10" s="559" t="s">
        <v>852</v>
      </c>
      <c r="C10" s="559"/>
      <c r="D10" s="559"/>
      <c r="E10" s="559"/>
      <c r="F10" s="559"/>
      <c r="G10" s="300"/>
    </row>
    <row r="11" spans="2:7" ht="11.5" x14ac:dyDescent="0.25">
      <c r="B11" s="77"/>
      <c r="C11" s="77"/>
      <c r="D11" s="84"/>
      <c r="E11" s="84"/>
      <c r="F11" s="85"/>
    </row>
    <row r="12" spans="2:7" ht="21" customHeight="1" x14ac:dyDescent="0.25">
      <c r="B12" s="70" t="s">
        <v>853</v>
      </c>
      <c r="C12" s="307" t="s">
        <v>833</v>
      </c>
      <c r="D12" s="86">
        <v>2023</v>
      </c>
      <c r="E12" s="307" t="s">
        <v>854</v>
      </c>
      <c r="F12" s="86">
        <v>2022</v>
      </c>
      <c r="G12" s="307" t="s">
        <v>855</v>
      </c>
    </row>
    <row r="13" spans="2:7" ht="11.5" x14ac:dyDescent="0.25">
      <c r="B13" s="211" t="s">
        <v>856</v>
      </c>
      <c r="C13" s="211"/>
      <c r="D13" s="185">
        <v>449716332450.65002</v>
      </c>
      <c r="E13" s="362" t="s">
        <v>857</v>
      </c>
      <c r="F13" s="292">
        <v>432000000000</v>
      </c>
      <c r="G13" s="402" t="s">
        <v>858</v>
      </c>
    </row>
    <row r="14" spans="2:7" ht="11.5" x14ac:dyDescent="0.25">
      <c r="B14" s="87" t="s">
        <v>859</v>
      </c>
      <c r="C14" s="87"/>
      <c r="D14" s="213">
        <v>199627082521</v>
      </c>
      <c r="E14" s="362" t="s">
        <v>857</v>
      </c>
      <c r="F14" s="88">
        <v>198000000000</v>
      </c>
      <c r="G14" s="402" t="s">
        <v>858</v>
      </c>
    </row>
    <row r="15" spans="2:7" ht="11.5" x14ac:dyDescent="0.25">
      <c r="B15" s="211" t="s">
        <v>860</v>
      </c>
      <c r="C15" s="211"/>
      <c r="D15" s="185">
        <v>138656615357.89999</v>
      </c>
      <c r="E15" s="362" t="s">
        <v>857</v>
      </c>
      <c r="F15" s="212">
        <v>117000000000</v>
      </c>
      <c r="G15" s="402" t="s">
        <v>858</v>
      </c>
    </row>
    <row r="16" spans="2:7" ht="11.5" x14ac:dyDescent="0.25">
      <c r="F16" s="214"/>
    </row>
    <row r="17" spans="2:7" ht="11.5" x14ac:dyDescent="0.25">
      <c r="B17" s="70" t="s">
        <v>861</v>
      </c>
      <c r="C17" s="307" t="s">
        <v>833</v>
      </c>
      <c r="D17" s="70">
        <v>2023</v>
      </c>
      <c r="E17" s="307" t="s">
        <v>854</v>
      </c>
      <c r="F17" s="70">
        <v>2022</v>
      </c>
      <c r="G17" s="425" t="s">
        <v>855</v>
      </c>
    </row>
    <row r="18" spans="2:7" ht="11.5" x14ac:dyDescent="0.25">
      <c r="B18" s="211" t="s">
        <v>862</v>
      </c>
      <c r="C18" s="211">
        <v>1</v>
      </c>
      <c r="D18" s="185" t="s">
        <v>863</v>
      </c>
      <c r="E18" s="362" t="s">
        <v>864</v>
      </c>
      <c r="F18" s="216">
        <v>26687851977</v>
      </c>
      <c r="G18" s="402" t="s">
        <v>865</v>
      </c>
    </row>
    <row r="19" spans="2:7" ht="11.5" x14ac:dyDescent="0.25">
      <c r="B19" s="87" t="s">
        <v>866</v>
      </c>
      <c r="C19" s="87"/>
      <c r="D19" s="213" t="s">
        <v>867</v>
      </c>
      <c r="E19" s="362" t="s">
        <v>864</v>
      </c>
      <c r="F19" s="216">
        <v>1370000000</v>
      </c>
      <c r="G19" s="402" t="s">
        <v>865</v>
      </c>
    </row>
    <row r="20" spans="2:7" ht="11.5" x14ac:dyDescent="0.25">
      <c r="B20" s="215" t="s">
        <v>868</v>
      </c>
      <c r="C20" s="215"/>
      <c r="D20" s="201" t="s">
        <v>869</v>
      </c>
      <c r="E20" s="362" t="s">
        <v>864</v>
      </c>
      <c r="F20" s="216">
        <v>2222404001</v>
      </c>
      <c r="G20" s="402" t="s">
        <v>865</v>
      </c>
    </row>
    <row r="21" spans="2:7" ht="11.5" x14ac:dyDescent="0.25">
      <c r="B21" s="105" t="s">
        <v>870</v>
      </c>
      <c r="C21" s="105"/>
      <c r="D21" s="185" t="s">
        <v>871</v>
      </c>
      <c r="E21" s="362" t="s">
        <v>864</v>
      </c>
      <c r="F21" s="212">
        <v>1370000000</v>
      </c>
      <c r="G21" s="402" t="s">
        <v>865</v>
      </c>
    </row>
    <row r="23" spans="2:7" ht="19.5" customHeight="1" x14ac:dyDescent="0.25">
      <c r="B23" s="70" t="s">
        <v>872</v>
      </c>
      <c r="C23" s="307" t="s">
        <v>833</v>
      </c>
      <c r="D23" s="70">
        <v>2023</v>
      </c>
      <c r="E23" s="307" t="s">
        <v>854</v>
      </c>
      <c r="F23" s="70">
        <v>2022</v>
      </c>
      <c r="G23" s="425" t="s">
        <v>855</v>
      </c>
    </row>
    <row r="24" spans="2:7" ht="11.5" x14ac:dyDescent="0.25">
      <c r="B24" s="128" t="s">
        <v>873</v>
      </c>
      <c r="C24" s="128"/>
      <c r="D24" s="217">
        <v>244</v>
      </c>
      <c r="E24" s="362" t="s">
        <v>874</v>
      </c>
      <c r="F24" s="98">
        <v>247</v>
      </c>
      <c r="G24" s="402" t="s">
        <v>875</v>
      </c>
    </row>
    <row r="25" spans="2:7" ht="11.5" x14ac:dyDescent="0.25">
      <c r="B25" s="105" t="s">
        <v>876</v>
      </c>
      <c r="C25" s="105"/>
      <c r="D25" s="181">
        <v>50</v>
      </c>
      <c r="E25" s="362" t="s">
        <v>874</v>
      </c>
      <c r="F25" s="102">
        <v>53</v>
      </c>
      <c r="G25" s="402" t="s">
        <v>875</v>
      </c>
    </row>
    <row r="26" spans="2:7" ht="11.5" x14ac:dyDescent="0.25">
      <c r="B26" s="113" t="s">
        <v>877</v>
      </c>
      <c r="C26" s="113"/>
      <c r="D26" s="218">
        <v>5</v>
      </c>
      <c r="E26" s="362" t="s">
        <v>874</v>
      </c>
      <c r="F26" s="99">
        <v>5</v>
      </c>
      <c r="G26" s="402" t="s">
        <v>875</v>
      </c>
    </row>
    <row r="27" spans="2:7" ht="11.5" x14ac:dyDescent="0.25">
      <c r="B27" s="18"/>
      <c r="C27" s="18"/>
      <c r="D27" s="18"/>
      <c r="E27" s="18"/>
      <c r="F27" s="18"/>
    </row>
    <row r="28" spans="2:7" ht="20.25" customHeight="1" x14ac:dyDescent="0.25">
      <c r="B28" s="70" t="s">
        <v>878</v>
      </c>
      <c r="C28" s="307" t="s">
        <v>833</v>
      </c>
      <c r="D28" s="70">
        <v>2023</v>
      </c>
      <c r="E28" s="307" t="s">
        <v>854</v>
      </c>
      <c r="F28" s="70">
        <v>2022</v>
      </c>
      <c r="G28" s="425" t="s">
        <v>855</v>
      </c>
    </row>
    <row r="29" spans="2:7" ht="11.5" x14ac:dyDescent="0.25">
      <c r="B29" s="128" t="s">
        <v>879</v>
      </c>
      <c r="C29" s="128"/>
      <c r="D29" s="201">
        <v>449716332451</v>
      </c>
      <c r="E29" s="362" t="s">
        <v>874</v>
      </c>
      <c r="F29" s="216">
        <v>432000000000</v>
      </c>
      <c r="G29" s="402" t="s">
        <v>875</v>
      </c>
    </row>
    <row r="30" spans="2:7" ht="11.5" x14ac:dyDescent="0.25">
      <c r="B30" s="128" t="s">
        <v>880</v>
      </c>
      <c r="C30" s="128"/>
      <c r="D30" s="220">
        <v>721</v>
      </c>
      <c r="E30" s="362" t="s">
        <v>874</v>
      </c>
      <c r="F30" s="98">
        <v>762</v>
      </c>
      <c r="G30" s="402" t="s">
        <v>875</v>
      </c>
    </row>
    <row r="31" spans="2:7" ht="12.75" customHeight="1" x14ac:dyDescent="0.25">
      <c r="B31" s="107" t="s">
        <v>881</v>
      </c>
      <c r="C31" s="107"/>
      <c r="D31" s="280">
        <v>999522</v>
      </c>
      <c r="E31" s="362" t="s">
        <v>874</v>
      </c>
      <c r="F31" s="102">
        <v>968245</v>
      </c>
      <c r="G31" s="402" t="s">
        <v>875</v>
      </c>
    </row>
    <row r="32" spans="2:7" ht="11.5" x14ac:dyDescent="0.25">
      <c r="B32" s="113" t="s">
        <v>882</v>
      </c>
      <c r="C32" s="113"/>
      <c r="D32" s="219">
        <v>70</v>
      </c>
      <c r="E32" s="362" t="s">
        <v>874</v>
      </c>
      <c r="F32" s="99">
        <v>76</v>
      </c>
      <c r="G32" s="402" t="s">
        <v>875</v>
      </c>
    </row>
    <row r="33" spans="2:12" ht="11.5" x14ac:dyDescent="0.25">
      <c r="B33" s="113" t="s">
        <v>883</v>
      </c>
      <c r="C33" s="113"/>
      <c r="D33" s="219">
        <v>261</v>
      </c>
      <c r="E33" s="362" t="s">
        <v>874</v>
      </c>
      <c r="F33" s="99">
        <v>164</v>
      </c>
      <c r="G33" s="402" t="s">
        <v>875</v>
      </c>
    </row>
    <row r="34" spans="2:12" ht="11.5" x14ac:dyDescent="0.25">
      <c r="B34" s="60"/>
      <c r="C34" s="60"/>
      <c r="D34" s="60"/>
      <c r="E34" s="457"/>
      <c r="F34" s="72"/>
      <c r="G34" s="294"/>
    </row>
    <row r="35" spans="2:12" ht="21.75" customHeight="1" x14ac:dyDescent="0.25">
      <c r="B35" s="70" t="s">
        <v>884</v>
      </c>
      <c r="C35" s="307" t="s">
        <v>833</v>
      </c>
      <c r="D35" s="70">
        <v>2023</v>
      </c>
      <c r="E35" s="307" t="s">
        <v>854</v>
      </c>
      <c r="F35" s="70">
        <v>2022</v>
      </c>
      <c r="G35" s="425" t="s">
        <v>855</v>
      </c>
    </row>
    <row r="36" spans="2:12" ht="15" customHeight="1" x14ac:dyDescent="0.35">
      <c r="B36" s="470" t="s">
        <v>885</v>
      </c>
      <c r="C36" s="459"/>
      <c r="E36" s="459"/>
      <c r="F36" s="99"/>
      <c r="G36" s="402"/>
    </row>
    <row r="37" spans="2:12" ht="12.75" customHeight="1" x14ac:dyDescent="0.25">
      <c r="B37" s="458" t="s">
        <v>886</v>
      </c>
      <c r="C37" s="458">
        <v>2</v>
      </c>
      <c r="D37" s="185">
        <v>183450450</v>
      </c>
      <c r="E37" s="362" t="s">
        <v>874</v>
      </c>
      <c r="F37" s="186">
        <v>183000000</v>
      </c>
      <c r="G37" s="464" t="s">
        <v>875</v>
      </c>
    </row>
    <row r="38" spans="2:12" ht="23.25" customHeight="1" x14ac:dyDescent="0.35">
      <c r="B38" s="458" t="s">
        <v>887</v>
      </c>
      <c r="C38" s="459"/>
      <c r="D38" s="461">
        <v>0.2</v>
      </c>
      <c r="E38" s="362" t="s">
        <v>874</v>
      </c>
      <c r="F38" s="155">
        <v>0.2</v>
      </c>
      <c r="G38" s="464" t="s">
        <v>875</v>
      </c>
    </row>
    <row r="39" spans="2:12" ht="22.5" customHeight="1" x14ac:dyDescent="0.25">
      <c r="B39" s="458" t="s">
        <v>888</v>
      </c>
      <c r="C39" s="458">
        <v>3</v>
      </c>
      <c r="D39" s="172">
        <v>106</v>
      </c>
      <c r="E39" s="362" t="s">
        <v>874</v>
      </c>
      <c r="F39" s="99">
        <v>175</v>
      </c>
      <c r="G39" s="464" t="s">
        <v>875</v>
      </c>
    </row>
    <row r="40" spans="2:12" ht="12.75" customHeight="1" x14ac:dyDescent="0.35">
      <c r="B40" s="458" t="s">
        <v>889</v>
      </c>
      <c r="C40" s="459"/>
      <c r="D40" s="219" t="s">
        <v>890</v>
      </c>
      <c r="E40" s="362" t="s">
        <v>874</v>
      </c>
      <c r="F40" s="115" t="s">
        <v>891</v>
      </c>
      <c r="G40" s="464" t="s">
        <v>875</v>
      </c>
    </row>
    <row r="41" spans="2:12" ht="15.75" customHeight="1" x14ac:dyDescent="0.35">
      <c r="B41" s="470" t="s">
        <v>892</v>
      </c>
      <c r="C41" s="459"/>
      <c r="D41" s="459"/>
      <c r="E41" s="459"/>
      <c r="F41" s="99"/>
      <c r="G41" s="402"/>
    </row>
    <row r="42" spans="2:12" ht="13.5" customHeight="1" x14ac:dyDescent="0.25">
      <c r="B42" s="458" t="s">
        <v>886</v>
      </c>
      <c r="C42" s="463" t="s">
        <v>893</v>
      </c>
      <c r="D42" s="468">
        <v>1305683025</v>
      </c>
      <c r="E42" s="362" t="s">
        <v>874</v>
      </c>
      <c r="F42" s="471">
        <v>853000000</v>
      </c>
      <c r="G42" s="464" t="s">
        <v>875</v>
      </c>
    </row>
    <row r="43" spans="2:12" ht="13.5" customHeight="1" x14ac:dyDescent="0.35">
      <c r="B43" s="113" t="s">
        <v>894</v>
      </c>
      <c r="C43" s="459"/>
      <c r="D43" s="219" t="s">
        <v>895</v>
      </c>
      <c r="E43" s="362" t="s">
        <v>874</v>
      </c>
      <c r="F43" s="115" t="s">
        <v>896</v>
      </c>
      <c r="G43" s="464" t="s">
        <v>875</v>
      </c>
    </row>
    <row r="44" spans="2:12" ht="23" x14ac:dyDescent="0.25">
      <c r="B44" s="113" t="s">
        <v>897</v>
      </c>
      <c r="C44" s="458">
        <v>3</v>
      </c>
      <c r="D44" s="172">
        <v>63.5</v>
      </c>
      <c r="E44" s="362" t="s">
        <v>874</v>
      </c>
      <c r="F44" s="115">
        <v>78.5</v>
      </c>
      <c r="G44" s="464" t="s">
        <v>875</v>
      </c>
    </row>
    <row r="45" spans="2:12" ht="13.5" customHeight="1" x14ac:dyDescent="0.35">
      <c r="B45" s="113" t="s">
        <v>889</v>
      </c>
      <c r="C45" s="459"/>
      <c r="D45" s="219" t="s">
        <v>890</v>
      </c>
      <c r="E45" s="362" t="s">
        <v>874</v>
      </c>
      <c r="F45" s="401" t="s">
        <v>891</v>
      </c>
      <c r="G45" s="464" t="s">
        <v>875</v>
      </c>
    </row>
    <row r="46" spans="2:12" ht="26.25" customHeight="1" x14ac:dyDescent="0.35">
      <c r="B46" s="470" t="s">
        <v>898</v>
      </c>
      <c r="C46" s="459"/>
      <c r="D46" s="300"/>
      <c r="E46" s="300"/>
      <c r="F46" s="300"/>
      <c r="G46" s="402"/>
      <c r="H46" s="60"/>
      <c r="I46" s="60"/>
      <c r="J46" s="60"/>
      <c r="K46" s="60"/>
      <c r="L46" s="60"/>
    </row>
    <row r="47" spans="2:12" ht="12" customHeight="1" x14ac:dyDescent="0.25">
      <c r="B47" s="458" t="s">
        <v>886</v>
      </c>
      <c r="C47" s="458">
        <v>2</v>
      </c>
      <c r="D47" s="468">
        <v>273530916</v>
      </c>
      <c r="E47" s="362" t="s">
        <v>874</v>
      </c>
      <c r="F47" s="471">
        <v>262000000</v>
      </c>
      <c r="G47" s="464" t="s">
        <v>875</v>
      </c>
      <c r="H47" s="60"/>
      <c r="I47" s="60"/>
      <c r="J47" s="60"/>
      <c r="K47" s="60"/>
      <c r="L47" s="60"/>
    </row>
    <row r="48" spans="2:12" ht="12" customHeight="1" x14ac:dyDescent="0.35">
      <c r="B48" s="458" t="s">
        <v>894</v>
      </c>
      <c r="C48" s="459"/>
      <c r="D48" s="219" t="s">
        <v>899</v>
      </c>
      <c r="E48" s="362" t="s">
        <v>874</v>
      </c>
      <c r="F48" s="462" t="s">
        <v>900</v>
      </c>
      <c r="G48" s="464" t="s">
        <v>875</v>
      </c>
    </row>
    <row r="49" spans="2:7" ht="22.5" customHeight="1" x14ac:dyDescent="0.25">
      <c r="B49" s="458" t="s">
        <v>901</v>
      </c>
      <c r="C49" s="458">
        <v>3</v>
      </c>
      <c r="D49" s="172">
        <v>223.4</v>
      </c>
      <c r="E49" s="362" t="s">
        <v>874</v>
      </c>
      <c r="F49" s="300">
        <v>228.6</v>
      </c>
      <c r="G49" s="464" t="s">
        <v>875</v>
      </c>
    </row>
    <row r="50" spans="2:7" ht="12.75" customHeight="1" x14ac:dyDescent="0.35">
      <c r="B50" s="458" t="s">
        <v>889</v>
      </c>
      <c r="C50" s="459"/>
      <c r="D50" s="219" t="s">
        <v>902</v>
      </c>
      <c r="E50" s="362" t="s">
        <v>874</v>
      </c>
      <c r="F50" s="401" t="s">
        <v>890</v>
      </c>
      <c r="G50" s="464" t="s">
        <v>875</v>
      </c>
    </row>
    <row r="51" spans="2:7" ht="15.75" customHeight="1" x14ac:dyDescent="0.35">
      <c r="B51" s="469" t="s">
        <v>903</v>
      </c>
      <c r="C51" s="459"/>
      <c r="D51" s="300"/>
      <c r="E51" s="300"/>
      <c r="F51" s="300"/>
      <c r="G51" s="464"/>
    </row>
    <row r="52" spans="2:7" ht="12.75" customHeight="1" x14ac:dyDescent="0.25">
      <c r="B52" s="458" t="s">
        <v>886</v>
      </c>
      <c r="C52" s="458">
        <v>2</v>
      </c>
      <c r="D52" s="460">
        <v>42887576</v>
      </c>
      <c r="E52" s="362" t="s">
        <v>874</v>
      </c>
      <c r="F52" s="561" t="s">
        <v>904</v>
      </c>
      <c r="G52" s="561"/>
    </row>
    <row r="53" spans="2:7" ht="12.75" customHeight="1" x14ac:dyDescent="0.35">
      <c r="B53" s="458" t="s">
        <v>905</v>
      </c>
      <c r="C53" s="459"/>
      <c r="D53" s="461">
        <v>0.5</v>
      </c>
      <c r="E53" s="362" t="s">
        <v>874</v>
      </c>
      <c r="F53" s="562"/>
      <c r="G53" s="562"/>
    </row>
    <row r="54" spans="2:7" ht="12" customHeight="1" x14ac:dyDescent="0.35">
      <c r="B54" s="458" t="s">
        <v>906</v>
      </c>
      <c r="C54" s="459"/>
      <c r="D54" s="461">
        <v>0</v>
      </c>
      <c r="E54" s="362" t="s">
        <v>874</v>
      </c>
      <c r="F54" s="562"/>
      <c r="G54" s="562"/>
    </row>
    <row r="55" spans="2:7" ht="12" customHeight="1" x14ac:dyDescent="0.35">
      <c r="B55" s="458" t="s">
        <v>894</v>
      </c>
      <c r="C55" s="459"/>
      <c r="D55" s="219" t="s">
        <v>907</v>
      </c>
      <c r="E55" s="362" t="s">
        <v>874</v>
      </c>
      <c r="F55" s="562"/>
      <c r="G55" s="562"/>
    </row>
    <row r="56" spans="2:7" ht="23.25" customHeight="1" x14ac:dyDescent="0.25">
      <c r="B56" s="458" t="s">
        <v>908</v>
      </c>
      <c r="C56" s="458">
        <v>3</v>
      </c>
      <c r="D56" s="219">
        <v>62.79</v>
      </c>
      <c r="E56" s="362" t="s">
        <v>874</v>
      </c>
      <c r="F56" s="562"/>
      <c r="G56" s="562"/>
    </row>
    <row r="57" spans="2:7" ht="12" customHeight="1" x14ac:dyDescent="0.35">
      <c r="B57" s="458" t="s">
        <v>889</v>
      </c>
      <c r="C57" s="459"/>
      <c r="D57" s="219" t="s">
        <v>891</v>
      </c>
      <c r="E57" s="362" t="s">
        <v>874</v>
      </c>
      <c r="F57" s="563"/>
      <c r="G57" s="563"/>
    </row>
    <row r="58" spans="2:7" ht="12" customHeight="1" x14ac:dyDescent="0.35">
      <c r="B58" s="466"/>
      <c r="C58"/>
      <c r="D58" s="457"/>
      <c r="E58" s="457"/>
      <c r="F58" s="465"/>
      <c r="G58" s="465"/>
    </row>
    <row r="59" spans="2:7" ht="14.25" customHeight="1" x14ac:dyDescent="0.25">
      <c r="B59" s="564" t="s">
        <v>833</v>
      </c>
      <c r="C59" s="564"/>
      <c r="D59" s="564"/>
      <c r="E59" s="564"/>
      <c r="F59" s="564"/>
      <c r="G59" s="453"/>
    </row>
    <row r="60" spans="2:7" ht="57" customHeight="1" x14ac:dyDescent="0.25">
      <c r="B60" s="557" t="s">
        <v>909</v>
      </c>
      <c r="C60" s="557"/>
      <c r="D60" s="557"/>
      <c r="E60" s="557"/>
      <c r="F60" s="557"/>
      <c r="G60" s="557"/>
    </row>
    <row r="61" spans="2:7" ht="27" customHeight="1" x14ac:dyDescent="0.25">
      <c r="B61" s="557" t="s">
        <v>910</v>
      </c>
      <c r="C61" s="557"/>
      <c r="D61" s="557"/>
      <c r="E61" s="557"/>
      <c r="F61" s="557"/>
      <c r="G61" s="557"/>
    </row>
    <row r="62" spans="2:7" ht="16.5" customHeight="1" x14ac:dyDescent="0.25">
      <c r="B62" s="557" t="s">
        <v>911</v>
      </c>
      <c r="C62" s="557"/>
      <c r="D62" s="557"/>
      <c r="E62" s="557"/>
      <c r="F62" s="557"/>
      <c r="G62" s="557"/>
    </row>
    <row r="63" spans="2:7" ht="24.75" customHeight="1" x14ac:dyDescent="0.25">
      <c r="B63" s="558" t="s">
        <v>912</v>
      </c>
      <c r="C63" s="558"/>
      <c r="D63" s="558"/>
      <c r="E63" s="558"/>
      <c r="F63" s="558"/>
      <c r="G63" s="558"/>
    </row>
  </sheetData>
  <mergeCells count="8">
    <mergeCell ref="B61:G61"/>
    <mergeCell ref="B63:G63"/>
    <mergeCell ref="B10:F10"/>
    <mergeCell ref="C8:E8"/>
    <mergeCell ref="B60:G60"/>
    <mergeCell ref="B62:G62"/>
    <mergeCell ref="F52:G57"/>
    <mergeCell ref="B59:F59"/>
  </mergeCells>
  <hyperlinks>
    <hyperlink ref="C8:E8" r:id="rId1" display="Old Mutual Limited Sustainability Report" xr:uid="{3D27A4C5-F823-42E0-8983-C0208A4C9B3C}"/>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6128B-430C-4EF6-B446-603D3F09937D}">
  <dimension ref="B6:J111"/>
  <sheetViews>
    <sheetView showGridLines="0" zoomScaleNormal="100" workbookViewId="0"/>
  </sheetViews>
  <sheetFormatPr defaultColWidth="8.7265625" defaultRowHeight="14.25" customHeight="1" x14ac:dyDescent="0.25"/>
  <cols>
    <col min="1" max="1" width="1.7265625" style="31" customWidth="1"/>
    <col min="2" max="2" width="46.26953125" style="31" customWidth="1"/>
    <col min="3" max="3" width="13.7265625" style="31" customWidth="1"/>
    <col min="4" max="4" width="17.7265625" style="31" customWidth="1"/>
    <col min="5" max="5" width="30.54296875" style="31" customWidth="1"/>
    <col min="6" max="6" width="24.7265625" style="31" customWidth="1"/>
    <col min="7" max="7" width="19.26953125" style="31" customWidth="1"/>
    <col min="8" max="8" width="15.54296875" style="31" customWidth="1"/>
    <col min="9" max="9" width="18.7265625" style="31" bestFit="1" customWidth="1"/>
    <col min="10" max="10" width="16.7265625" style="31" customWidth="1"/>
    <col min="11" max="11" width="13.7265625" style="31" customWidth="1"/>
    <col min="12" max="16384" width="8.7265625" style="31"/>
  </cols>
  <sheetData>
    <row r="6" spans="2:7" ht="11.5" x14ac:dyDescent="0.25">
      <c r="G6" s="29"/>
    </row>
    <row r="7" spans="2:7" ht="11.5" x14ac:dyDescent="0.25">
      <c r="B7" s="281" t="s">
        <v>850</v>
      </c>
      <c r="G7" s="29"/>
    </row>
    <row r="8" spans="2:7" ht="12.5" x14ac:dyDescent="0.3">
      <c r="B8" s="391" t="s">
        <v>851</v>
      </c>
      <c r="C8" s="560" t="s">
        <v>30</v>
      </c>
      <c r="D8" s="560"/>
      <c r="E8" s="560"/>
      <c r="F8" s="399"/>
      <c r="G8" s="399"/>
    </row>
    <row r="9" spans="2:7" ht="12.5" x14ac:dyDescent="0.3">
      <c r="B9" s="391" t="s">
        <v>913</v>
      </c>
      <c r="C9" s="560" t="s">
        <v>28</v>
      </c>
      <c r="D9" s="560"/>
      <c r="E9" s="560"/>
      <c r="F9" s="399"/>
      <c r="G9" s="399"/>
    </row>
    <row r="10" spans="2:7" ht="11.5" x14ac:dyDescent="0.25">
      <c r="G10" s="417"/>
    </row>
    <row r="11" spans="2:7" ht="11.5" x14ac:dyDescent="0.25">
      <c r="B11" s="559" t="s">
        <v>914</v>
      </c>
      <c r="C11" s="559"/>
      <c r="D11" s="559"/>
      <c r="E11" s="559"/>
      <c r="F11" s="559"/>
      <c r="G11" s="300"/>
    </row>
    <row r="13" spans="2:7" ht="11.5" x14ac:dyDescent="0.25">
      <c r="B13" s="70" t="s">
        <v>915</v>
      </c>
      <c r="C13" s="487" t="s">
        <v>833</v>
      </c>
      <c r="D13" s="70">
        <v>2023</v>
      </c>
      <c r="E13" s="307" t="s">
        <v>854</v>
      </c>
      <c r="F13" s="70">
        <v>2022</v>
      </c>
      <c r="G13" s="487" t="s">
        <v>855</v>
      </c>
    </row>
    <row r="14" spans="2:7" ht="11.5" x14ac:dyDescent="0.25">
      <c r="B14" s="103" t="s">
        <v>916</v>
      </c>
      <c r="C14" s="99">
        <v>1</v>
      </c>
      <c r="D14" s="330">
        <v>31032</v>
      </c>
      <c r="E14" s="348" t="s">
        <v>917</v>
      </c>
      <c r="F14" s="331">
        <v>29110</v>
      </c>
      <c r="G14" s="573" t="s">
        <v>918</v>
      </c>
    </row>
    <row r="15" spans="2:7" ht="11.5" x14ac:dyDescent="0.25">
      <c r="B15" s="103" t="s">
        <v>919</v>
      </c>
      <c r="C15" s="99">
        <v>1</v>
      </c>
      <c r="D15" s="330">
        <v>27265</v>
      </c>
      <c r="E15" s="348" t="s">
        <v>917</v>
      </c>
      <c r="F15" s="331">
        <v>25893</v>
      </c>
      <c r="G15" s="573"/>
    </row>
    <row r="16" spans="2:7" ht="11.5" x14ac:dyDescent="0.25">
      <c r="B16" s="100" t="s">
        <v>920</v>
      </c>
      <c r="C16" s="99">
        <v>1</v>
      </c>
      <c r="D16" s="332">
        <v>3767</v>
      </c>
      <c r="E16" s="349" t="s">
        <v>917</v>
      </c>
      <c r="F16" s="333">
        <v>3567</v>
      </c>
      <c r="G16" s="574"/>
    </row>
    <row r="18" spans="2:7" ht="11.5" x14ac:dyDescent="0.25">
      <c r="B18" s="70" t="s">
        <v>921</v>
      </c>
      <c r="C18" s="70"/>
      <c r="D18" s="70">
        <v>2023</v>
      </c>
      <c r="E18" s="307" t="s">
        <v>854</v>
      </c>
      <c r="F18" s="70">
        <v>2022</v>
      </c>
      <c r="G18" s="487" t="s">
        <v>855</v>
      </c>
    </row>
    <row r="19" spans="2:7" ht="11.5" x14ac:dyDescent="0.25">
      <c r="B19" s="105" t="s">
        <v>63</v>
      </c>
      <c r="C19" s="102"/>
      <c r="D19" s="332">
        <v>5068</v>
      </c>
      <c r="E19" s="349" t="s">
        <v>917</v>
      </c>
      <c r="F19" s="333">
        <v>4836</v>
      </c>
      <c r="G19" s="402" t="s">
        <v>918</v>
      </c>
    </row>
    <row r="20" spans="2:7" ht="11.5" x14ac:dyDescent="0.25">
      <c r="B20" s="66"/>
      <c r="C20" s="72"/>
      <c r="D20" s="72"/>
      <c r="E20" s="72"/>
      <c r="F20" s="346"/>
    </row>
    <row r="21" spans="2:7" ht="11.5" x14ac:dyDescent="0.25">
      <c r="B21" s="70" t="s">
        <v>922</v>
      </c>
      <c r="C21" s="70"/>
      <c r="D21" s="70">
        <v>2023</v>
      </c>
      <c r="E21" s="307" t="s">
        <v>854</v>
      </c>
      <c r="F21" s="70">
        <v>2022</v>
      </c>
      <c r="G21" s="487" t="s">
        <v>855</v>
      </c>
    </row>
    <row r="22" spans="2:7" ht="11.5" x14ac:dyDescent="0.25">
      <c r="B22" s="105" t="s">
        <v>63</v>
      </c>
      <c r="C22" s="102"/>
      <c r="D22" s="332">
        <v>348</v>
      </c>
      <c r="E22" s="349" t="s">
        <v>917</v>
      </c>
      <c r="F22" s="333">
        <v>337</v>
      </c>
      <c r="G22" s="402" t="s">
        <v>918</v>
      </c>
    </row>
    <row r="23" spans="2:7" ht="11.5" x14ac:dyDescent="0.25"/>
    <row r="24" spans="2:7" ht="11.5" x14ac:dyDescent="0.25">
      <c r="B24" s="141" t="s">
        <v>923</v>
      </c>
      <c r="C24" s="70"/>
      <c r="D24" s="141">
        <v>2023</v>
      </c>
      <c r="E24" s="307" t="s">
        <v>854</v>
      </c>
      <c r="F24" s="141">
        <v>2022</v>
      </c>
      <c r="G24" s="488" t="s">
        <v>855</v>
      </c>
    </row>
    <row r="25" spans="2:7" ht="11.5" x14ac:dyDescent="0.25">
      <c r="B25" s="103" t="s">
        <v>924</v>
      </c>
      <c r="C25" s="140"/>
      <c r="D25" s="142">
        <v>0.1</v>
      </c>
      <c r="E25" s="349" t="s">
        <v>917</v>
      </c>
      <c r="F25" s="143">
        <v>0.12</v>
      </c>
      <c r="G25" s="573" t="s">
        <v>918</v>
      </c>
    </row>
    <row r="26" spans="2:7" ht="11.5" x14ac:dyDescent="0.25">
      <c r="B26" s="103" t="s">
        <v>925</v>
      </c>
      <c r="C26" s="155"/>
      <c r="D26" s="142">
        <v>0.06</v>
      </c>
      <c r="E26" s="349" t="s">
        <v>917</v>
      </c>
      <c r="F26" s="143">
        <v>0.1</v>
      </c>
      <c r="G26" s="573"/>
    </row>
    <row r="27" spans="2:7" ht="11.5" x14ac:dyDescent="0.25">
      <c r="B27" s="105" t="s">
        <v>926</v>
      </c>
      <c r="C27" s="155"/>
      <c r="D27" s="139">
        <v>0.22</v>
      </c>
      <c r="E27" s="349" t="s">
        <v>917</v>
      </c>
      <c r="F27" s="140">
        <v>0.26</v>
      </c>
      <c r="G27" s="574"/>
    </row>
    <row r="28" spans="2:7" ht="14.25" customHeight="1" x14ac:dyDescent="0.25">
      <c r="B28" s="484"/>
      <c r="C28" s="484"/>
      <c r="D28" s="484"/>
      <c r="E28" s="484"/>
      <c r="F28" s="484"/>
      <c r="G28" s="484"/>
    </row>
    <row r="29" spans="2:7" ht="11.5" x14ac:dyDescent="0.25">
      <c r="B29" s="559" t="s">
        <v>927</v>
      </c>
      <c r="C29" s="559"/>
      <c r="D29" s="559"/>
      <c r="E29" s="559"/>
      <c r="F29" s="559"/>
      <c r="G29" s="559"/>
    </row>
    <row r="31" spans="2:7" ht="11.5" x14ac:dyDescent="0.25">
      <c r="B31" s="491"/>
      <c r="C31" s="491"/>
      <c r="D31" s="491">
        <v>2023</v>
      </c>
      <c r="E31" s="487" t="s">
        <v>854</v>
      </c>
      <c r="F31" s="491">
        <v>2022</v>
      </c>
      <c r="G31" s="487" t="s">
        <v>855</v>
      </c>
    </row>
    <row r="32" spans="2:7" ht="11.5" x14ac:dyDescent="0.25">
      <c r="B32" s="334" t="s">
        <v>928</v>
      </c>
      <c r="C32" s="483"/>
      <c r="D32" s="489">
        <v>4.8600000000000003</v>
      </c>
      <c r="E32" s="350" t="s">
        <v>929</v>
      </c>
      <c r="F32" s="490">
        <v>4.84</v>
      </c>
      <c r="G32" s="414" t="s">
        <v>930</v>
      </c>
    </row>
    <row r="33" spans="2:8" ht="11.5" x14ac:dyDescent="0.25">
      <c r="B33" s="148" t="s">
        <v>931</v>
      </c>
      <c r="C33" s="296"/>
      <c r="D33" s="149">
        <v>0.89</v>
      </c>
      <c r="E33" s="350" t="s">
        <v>929</v>
      </c>
      <c r="F33" s="577" t="s">
        <v>932</v>
      </c>
      <c r="G33" s="577"/>
    </row>
    <row r="34" spans="2:8" ht="15" customHeight="1" x14ac:dyDescent="0.25">
      <c r="B34" s="148" t="s">
        <v>933</v>
      </c>
      <c r="C34" s="296"/>
      <c r="D34" s="150">
        <v>4.57</v>
      </c>
      <c r="E34" s="350" t="s">
        <v>929</v>
      </c>
      <c r="F34" s="576" t="s">
        <v>932</v>
      </c>
      <c r="G34" s="576"/>
    </row>
    <row r="35" spans="2:8" ht="11.5" x14ac:dyDescent="0.25">
      <c r="B35" s="100" t="s">
        <v>934</v>
      </c>
      <c r="C35" s="153"/>
      <c r="D35" s="146">
        <v>4.32</v>
      </c>
      <c r="E35" s="351" t="s">
        <v>935</v>
      </c>
      <c r="F35" s="147">
        <v>4.42</v>
      </c>
      <c r="G35" s="415" t="s">
        <v>930</v>
      </c>
    </row>
    <row r="36" spans="2:8" ht="11.5" x14ac:dyDescent="0.25">
      <c r="B36" s="151" t="s">
        <v>936</v>
      </c>
      <c r="C36" s="153"/>
      <c r="D36" s="152">
        <v>10.47</v>
      </c>
      <c r="E36" s="351" t="s">
        <v>935</v>
      </c>
      <c r="F36" s="153">
        <v>10.39</v>
      </c>
      <c r="G36" s="412" t="s">
        <v>937</v>
      </c>
    </row>
    <row r="37" spans="2:8" ht="14.25" customHeight="1" x14ac:dyDescent="0.25">
      <c r="G37" s="300"/>
    </row>
    <row r="38" spans="2:8" ht="11.5" x14ac:dyDescent="0.25">
      <c r="B38" s="565" t="s">
        <v>938</v>
      </c>
      <c r="C38" s="565"/>
      <c r="D38" s="565"/>
      <c r="E38" s="565"/>
      <c r="F38" s="565"/>
      <c r="G38" s="565"/>
    </row>
    <row r="40" spans="2:8" ht="23" x14ac:dyDescent="0.25">
      <c r="B40" s="70" t="s">
        <v>939</v>
      </c>
      <c r="C40" s="70"/>
      <c r="D40" s="78">
        <v>2023</v>
      </c>
      <c r="E40" s="307" t="s">
        <v>854</v>
      </c>
      <c r="F40" s="78">
        <v>2022</v>
      </c>
      <c r="G40" s="487" t="s">
        <v>855</v>
      </c>
    </row>
    <row r="41" spans="2:8" ht="11.5" x14ac:dyDescent="0.25">
      <c r="B41" s="154" t="s">
        <v>940</v>
      </c>
      <c r="C41" s="293"/>
      <c r="D41" s="156"/>
      <c r="E41" s="156"/>
      <c r="F41" s="156"/>
      <c r="G41" s="300"/>
    </row>
    <row r="42" spans="2:8" ht="11.5" x14ac:dyDescent="0.25">
      <c r="B42" s="100" t="s">
        <v>941</v>
      </c>
      <c r="C42" s="300">
        <v>2</v>
      </c>
      <c r="D42" s="144">
        <v>0.55000000000000004</v>
      </c>
      <c r="E42" s="351" t="s">
        <v>942</v>
      </c>
      <c r="F42" s="140">
        <v>0.72</v>
      </c>
      <c r="G42" s="412" t="s">
        <v>937</v>
      </c>
    </row>
    <row r="43" spans="2:8" ht="11.5" x14ac:dyDescent="0.25">
      <c r="B43" s="151" t="s">
        <v>943</v>
      </c>
      <c r="C43" s="300"/>
      <c r="D43" s="157">
        <v>0.36</v>
      </c>
      <c r="E43" s="351" t="s">
        <v>942</v>
      </c>
      <c r="F43" s="155">
        <v>0.31</v>
      </c>
      <c r="G43" s="412" t="s">
        <v>937</v>
      </c>
      <c r="H43" s="175"/>
    </row>
    <row r="44" spans="2:8" ht="11.5" x14ac:dyDescent="0.25">
      <c r="D44" s="79"/>
      <c r="E44" s="79"/>
      <c r="F44" s="80"/>
      <c r="G44" s="413"/>
      <c r="H44" s="175"/>
    </row>
    <row r="45" spans="2:8" ht="11.5" x14ac:dyDescent="0.25">
      <c r="B45" s="158" t="s">
        <v>944</v>
      </c>
      <c r="C45" s="295"/>
      <c r="D45" s="159"/>
      <c r="E45" s="159"/>
      <c r="F45" s="160"/>
      <c r="G45" s="413"/>
      <c r="H45" s="176"/>
    </row>
    <row r="46" spans="2:8" ht="13.5" customHeight="1" x14ac:dyDescent="0.25">
      <c r="B46" s="103" t="s">
        <v>945</v>
      </c>
      <c r="D46" s="149">
        <v>0.55000000000000004</v>
      </c>
      <c r="E46" s="351" t="s">
        <v>946</v>
      </c>
      <c r="F46" s="143">
        <v>0.61</v>
      </c>
      <c r="G46" s="412" t="s">
        <v>937</v>
      </c>
      <c r="H46" s="175"/>
    </row>
    <row r="47" spans="2:8" ht="12.75" customHeight="1" x14ac:dyDescent="0.25">
      <c r="B47" s="100" t="s">
        <v>947</v>
      </c>
      <c r="C47" s="233"/>
      <c r="D47" s="144">
        <v>0.42</v>
      </c>
      <c r="E47" s="351" t="s">
        <v>946</v>
      </c>
      <c r="F47" s="140">
        <v>0.42</v>
      </c>
      <c r="G47" s="412" t="s">
        <v>937</v>
      </c>
      <c r="H47" s="175"/>
    </row>
    <row r="48" spans="2:8" ht="11.5" x14ac:dyDescent="0.25">
      <c r="C48" s="233"/>
      <c r="G48" s="413"/>
      <c r="H48" s="175"/>
    </row>
    <row r="49" spans="2:10" ht="11.5" x14ac:dyDescent="0.25">
      <c r="B49" s="158" t="s">
        <v>948</v>
      </c>
      <c r="C49" s="233"/>
      <c r="D49" s="159"/>
      <c r="E49" s="159"/>
      <c r="F49" s="160"/>
      <c r="G49" s="413"/>
      <c r="H49" s="176"/>
    </row>
    <row r="50" spans="2:10" ht="11.5" x14ac:dyDescent="0.25">
      <c r="B50" s="100" t="s">
        <v>949</v>
      </c>
      <c r="C50" s="297"/>
      <c r="D50" s="101">
        <v>37</v>
      </c>
      <c r="E50" s="349" t="s">
        <v>917</v>
      </c>
      <c r="F50" s="162">
        <v>37</v>
      </c>
      <c r="G50" s="412" t="s">
        <v>918</v>
      </c>
      <c r="H50" s="177"/>
    </row>
    <row r="51" spans="2:10" ht="11.5" x14ac:dyDescent="0.25">
      <c r="B51" s="151" t="s">
        <v>950</v>
      </c>
      <c r="C51" s="297"/>
      <c r="D51" s="163">
        <v>6</v>
      </c>
      <c r="E51" s="349" t="s">
        <v>917</v>
      </c>
      <c r="F51" s="164">
        <v>7</v>
      </c>
      <c r="G51" s="412" t="s">
        <v>918</v>
      </c>
      <c r="H51" s="177"/>
    </row>
    <row r="52" spans="2:10" ht="11.5" x14ac:dyDescent="0.25">
      <c r="B52" s="328"/>
      <c r="C52" s="297"/>
      <c r="D52" s="328"/>
      <c r="E52" s="328"/>
      <c r="F52" s="178"/>
      <c r="G52" s="299"/>
      <c r="I52" s="178"/>
      <c r="J52" s="179"/>
    </row>
    <row r="53" spans="2:10" ht="11.5" x14ac:dyDescent="0.25">
      <c r="B53" s="565" t="s">
        <v>951</v>
      </c>
      <c r="C53" s="565"/>
      <c r="D53" s="565"/>
      <c r="E53" s="565"/>
      <c r="F53" s="565"/>
      <c r="G53" s="565"/>
      <c r="H53" s="177"/>
      <c r="I53" s="177"/>
      <c r="J53" s="179"/>
    </row>
    <row r="54" spans="2:10" ht="11.5" x14ac:dyDescent="0.25">
      <c r="B54" s="161"/>
      <c r="C54" s="281"/>
      <c r="D54" s="161"/>
      <c r="E54" s="161"/>
      <c r="F54" s="161"/>
      <c r="G54" s="281"/>
      <c r="H54" s="177"/>
      <c r="I54" s="177"/>
      <c r="J54" s="179"/>
    </row>
    <row r="55" spans="2:10" ht="11.5" x14ac:dyDescent="0.25">
      <c r="B55" s="70" t="s">
        <v>951</v>
      </c>
      <c r="C55" s="70"/>
      <c r="D55" s="70">
        <v>2023</v>
      </c>
      <c r="E55" s="307" t="s">
        <v>854</v>
      </c>
      <c r="F55" s="70">
        <v>2022</v>
      </c>
      <c r="G55" s="487" t="s">
        <v>855</v>
      </c>
    </row>
    <row r="56" spans="2:10" ht="23" x14ac:dyDescent="0.25">
      <c r="B56" s="103" t="s">
        <v>952</v>
      </c>
      <c r="C56" s="298"/>
      <c r="D56" s="169">
        <v>193325</v>
      </c>
      <c r="E56" s="416" t="s">
        <v>953</v>
      </c>
      <c r="F56" s="165">
        <v>185845</v>
      </c>
      <c r="G56" s="412" t="s">
        <v>954</v>
      </c>
    </row>
    <row r="57" spans="2:10" ht="11.5" x14ac:dyDescent="0.25">
      <c r="B57" s="100" t="s">
        <v>955</v>
      </c>
      <c r="C57" s="299"/>
      <c r="D57" s="167">
        <v>2418195</v>
      </c>
      <c r="E57" s="349" t="s">
        <v>953</v>
      </c>
      <c r="F57" s="168">
        <v>2308004</v>
      </c>
      <c r="G57" s="412" t="s">
        <v>954</v>
      </c>
    </row>
    <row r="58" spans="2:10" ht="11.5" x14ac:dyDescent="0.25">
      <c r="B58" s="151" t="s">
        <v>956</v>
      </c>
      <c r="C58" s="281"/>
      <c r="D58" s="170">
        <v>12.508444329496999</v>
      </c>
      <c r="E58" s="349" t="s">
        <v>953</v>
      </c>
      <c r="F58" s="166">
        <v>12.418972799913901</v>
      </c>
      <c r="G58" s="412" t="s">
        <v>954</v>
      </c>
    </row>
    <row r="59" spans="2:10" ht="23" x14ac:dyDescent="0.25">
      <c r="B59" s="103" t="s">
        <v>957</v>
      </c>
      <c r="C59" s="297"/>
      <c r="D59" s="169">
        <v>205304</v>
      </c>
      <c r="E59" s="349" t="s">
        <v>953</v>
      </c>
      <c r="F59" s="165">
        <v>192144</v>
      </c>
      <c r="G59" s="412" t="s">
        <v>954</v>
      </c>
    </row>
    <row r="60" spans="2:10" ht="11.5" x14ac:dyDescent="0.25">
      <c r="B60" s="100" t="s">
        <v>958</v>
      </c>
      <c r="C60" s="297"/>
      <c r="D60" s="167">
        <v>4187732</v>
      </c>
      <c r="E60" s="349" t="s">
        <v>953</v>
      </c>
      <c r="F60" s="168">
        <v>3677286</v>
      </c>
      <c r="G60" s="412" t="s">
        <v>954</v>
      </c>
    </row>
    <row r="61" spans="2:10" ht="11.5" x14ac:dyDescent="0.25">
      <c r="B61" s="151" t="s">
        <v>959</v>
      </c>
      <c r="C61" s="297"/>
      <c r="D61" s="172">
        <v>20.3977126602502</v>
      </c>
      <c r="E61" s="349" t="s">
        <v>953</v>
      </c>
      <c r="F61" s="171">
        <v>19.138177616787399</v>
      </c>
      <c r="G61" s="412" t="s">
        <v>954</v>
      </c>
    </row>
    <row r="62" spans="2:10" ht="14.25" customHeight="1" x14ac:dyDescent="0.25">
      <c r="C62" s="297"/>
      <c r="G62" s="299"/>
    </row>
    <row r="63" spans="2:10" ht="11.5" x14ac:dyDescent="0.25">
      <c r="B63" s="565" t="s">
        <v>960</v>
      </c>
      <c r="C63" s="565"/>
      <c r="D63" s="565"/>
      <c r="E63" s="565"/>
      <c r="F63" s="565"/>
      <c r="G63" s="565"/>
    </row>
    <row r="64" spans="2:10" ht="14.25" customHeight="1" x14ac:dyDescent="0.25">
      <c r="C64" s="281"/>
      <c r="G64" s="281"/>
    </row>
    <row r="65" spans="2:8" ht="11.5" x14ac:dyDescent="0.25">
      <c r="B65" s="70"/>
      <c r="C65" s="70"/>
      <c r="D65" s="70">
        <v>2023</v>
      </c>
      <c r="E65" s="307" t="s">
        <v>854</v>
      </c>
      <c r="F65" s="70">
        <v>2022</v>
      </c>
      <c r="G65" s="487" t="s">
        <v>855</v>
      </c>
    </row>
    <row r="66" spans="2:8" s="283" customFormat="1" ht="23" x14ac:dyDescent="0.35">
      <c r="B66" s="103" t="s">
        <v>961</v>
      </c>
      <c r="D66" s="173">
        <v>216300000</v>
      </c>
      <c r="E66" s="351" t="s">
        <v>962</v>
      </c>
      <c r="F66" s="267">
        <v>134100000</v>
      </c>
      <c r="G66" s="410" t="s">
        <v>963</v>
      </c>
    </row>
    <row r="67" spans="2:8" s="283" customFormat="1" ht="55.15" customHeight="1" x14ac:dyDescent="0.35">
      <c r="B67" s="103" t="s">
        <v>964</v>
      </c>
      <c r="C67" s="404">
        <v>3</v>
      </c>
      <c r="D67" s="173">
        <v>25300000</v>
      </c>
      <c r="E67" s="405" t="s">
        <v>965</v>
      </c>
      <c r="F67" s="575" t="s">
        <v>966</v>
      </c>
      <c r="G67" s="575"/>
    </row>
    <row r="68" spans="2:8" s="283" customFormat="1" ht="11.5" x14ac:dyDescent="0.25">
      <c r="B68" s="103" t="s">
        <v>967</v>
      </c>
      <c r="C68" s="404">
        <v>4</v>
      </c>
      <c r="D68" s="173">
        <v>23200000</v>
      </c>
      <c r="E68" s="349" t="s">
        <v>864</v>
      </c>
      <c r="F68" s="174">
        <v>42300000</v>
      </c>
      <c r="G68" s="401" t="s">
        <v>963</v>
      </c>
    </row>
    <row r="69" spans="2:8" s="283" customFormat="1" ht="11.5" x14ac:dyDescent="0.25">
      <c r="B69" s="103" t="s">
        <v>968</v>
      </c>
      <c r="C69" s="406">
        <v>5</v>
      </c>
      <c r="D69" s="266">
        <f>SUM(D66:D67)</f>
        <v>241600000</v>
      </c>
      <c r="E69" s="349" t="s">
        <v>969</v>
      </c>
      <c r="F69" s="267">
        <v>176400000</v>
      </c>
      <c r="G69" s="401" t="s">
        <v>963</v>
      </c>
    </row>
    <row r="70" spans="2:8" s="283" customFormat="1" ht="46" x14ac:dyDescent="0.25">
      <c r="B70" s="100" t="s">
        <v>970</v>
      </c>
      <c r="C70" s="403"/>
      <c r="D70" s="101">
        <v>206</v>
      </c>
      <c r="E70" s="405" t="s">
        <v>965</v>
      </c>
      <c r="F70" s="407">
        <v>213</v>
      </c>
      <c r="G70" s="401" t="s">
        <v>963</v>
      </c>
    </row>
    <row r="71" spans="2:8" s="283" customFormat="1" ht="23" x14ac:dyDescent="0.35">
      <c r="B71" s="151" t="s">
        <v>971</v>
      </c>
      <c r="C71" s="403">
        <v>6</v>
      </c>
      <c r="D71" s="163">
        <v>121</v>
      </c>
      <c r="E71" s="349" t="s">
        <v>972</v>
      </c>
      <c r="F71" s="408">
        <v>2417</v>
      </c>
      <c r="G71" s="411" t="s">
        <v>963</v>
      </c>
    </row>
    <row r="72" spans="2:8" s="283" customFormat="1" ht="11.5" x14ac:dyDescent="0.35">
      <c r="B72" s="151" t="s">
        <v>973</v>
      </c>
      <c r="C72" s="403">
        <v>7</v>
      </c>
      <c r="D72" s="163">
        <v>691</v>
      </c>
      <c r="E72" s="349" t="s">
        <v>974</v>
      </c>
      <c r="F72" s="409">
        <v>246</v>
      </c>
      <c r="G72" s="411" t="s">
        <v>963</v>
      </c>
    </row>
    <row r="73" spans="2:8" s="283" customFormat="1" ht="11.5" x14ac:dyDescent="0.35">
      <c r="B73" s="151" t="s">
        <v>975</v>
      </c>
      <c r="C73" s="403">
        <v>8</v>
      </c>
      <c r="D73" s="163">
        <v>8919</v>
      </c>
      <c r="E73" s="349" t="s">
        <v>974</v>
      </c>
      <c r="F73" s="409">
        <v>10919</v>
      </c>
      <c r="G73" s="411" t="s">
        <v>963</v>
      </c>
    </row>
    <row r="74" spans="2:8" s="283" customFormat="1" ht="11.5" x14ac:dyDescent="0.35">
      <c r="B74" s="151" t="s">
        <v>976</v>
      </c>
      <c r="C74" s="403"/>
      <c r="D74" s="163">
        <v>673375</v>
      </c>
      <c r="E74" s="350" t="s">
        <v>977</v>
      </c>
      <c r="F74" s="409">
        <v>528922</v>
      </c>
      <c r="G74" s="411" t="s">
        <v>963</v>
      </c>
    </row>
    <row r="75" spans="2:8" ht="14.25" customHeight="1" x14ac:dyDescent="0.25">
      <c r="C75" s="281"/>
      <c r="G75" s="281"/>
    </row>
    <row r="76" spans="2:8" ht="11.5" x14ac:dyDescent="0.25">
      <c r="B76" s="70" t="s">
        <v>978</v>
      </c>
      <c r="C76" s="70"/>
      <c r="D76" s="70">
        <v>2023</v>
      </c>
      <c r="E76" s="307" t="s">
        <v>979</v>
      </c>
      <c r="F76" s="70">
        <v>2022</v>
      </c>
      <c r="G76" s="281"/>
    </row>
    <row r="77" spans="2:8" ht="11.5" x14ac:dyDescent="0.25">
      <c r="B77" s="100" t="s">
        <v>980</v>
      </c>
      <c r="C77" s="347">
        <v>9</v>
      </c>
      <c r="D77" s="181">
        <v>47</v>
      </c>
      <c r="E77" s="349" t="s">
        <v>974</v>
      </c>
      <c r="F77" s="240" t="s">
        <v>981</v>
      </c>
      <c r="G77" s="281"/>
      <c r="H77" s="180"/>
    </row>
    <row r="78" spans="2:8" ht="14.25" customHeight="1" x14ac:dyDescent="0.25">
      <c r="C78" s="281"/>
      <c r="F78" s="281"/>
      <c r="G78" s="281"/>
    </row>
    <row r="79" spans="2:8" ht="23" x14ac:dyDescent="0.25">
      <c r="B79" s="70" t="s">
        <v>982</v>
      </c>
      <c r="C79" s="70"/>
      <c r="D79" s="70">
        <v>2023</v>
      </c>
      <c r="E79" s="307" t="s">
        <v>979</v>
      </c>
      <c r="F79" s="70">
        <v>2022</v>
      </c>
      <c r="G79" s="281"/>
    </row>
    <row r="80" spans="2:8" ht="57.65" customHeight="1" x14ac:dyDescent="0.25">
      <c r="B80" s="456" t="s">
        <v>983</v>
      </c>
      <c r="C80" s="419">
        <v>9</v>
      </c>
      <c r="D80" s="182">
        <v>9517.7000000000007</v>
      </c>
      <c r="E80" s="405" t="s">
        <v>965</v>
      </c>
      <c r="F80" s="240" t="s">
        <v>981</v>
      </c>
      <c r="G80" s="281"/>
    </row>
    <row r="81" spans="2:7" ht="14.25" customHeight="1" x14ac:dyDescent="0.25">
      <c r="C81" s="281"/>
      <c r="F81" s="300"/>
      <c r="G81" s="281"/>
    </row>
    <row r="82" spans="2:7" ht="11.5" x14ac:dyDescent="0.25">
      <c r="B82" s="565" t="s">
        <v>131</v>
      </c>
      <c r="C82" s="565"/>
      <c r="D82" s="565"/>
      <c r="E82" s="565"/>
      <c r="F82" s="299"/>
      <c r="G82" s="281"/>
    </row>
    <row r="83" spans="2:7" ht="85.5" customHeight="1" x14ac:dyDescent="0.25">
      <c r="B83" s="572" t="s">
        <v>984</v>
      </c>
      <c r="C83" s="572"/>
      <c r="D83" s="572"/>
      <c r="E83" s="572"/>
      <c r="F83" s="572"/>
      <c r="G83" s="281"/>
    </row>
    <row r="84" spans="2:7" ht="15" customHeight="1" x14ac:dyDescent="0.25">
      <c r="B84" s="70" t="s">
        <v>985</v>
      </c>
      <c r="C84" s="70"/>
      <c r="D84" s="70">
        <v>2023</v>
      </c>
      <c r="E84" s="307" t="s">
        <v>979</v>
      </c>
      <c r="F84" s="70">
        <v>2022</v>
      </c>
      <c r="G84" s="281"/>
    </row>
    <row r="85" spans="2:7" ht="55.9" customHeight="1" x14ac:dyDescent="0.25">
      <c r="B85" s="100" t="s">
        <v>986</v>
      </c>
      <c r="C85" s="419">
        <v>9</v>
      </c>
      <c r="D85" s="144">
        <v>0.44</v>
      </c>
      <c r="E85" s="368" t="s">
        <v>965</v>
      </c>
      <c r="F85" s="240" t="s">
        <v>981</v>
      </c>
      <c r="G85" s="281"/>
    </row>
    <row r="86" spans="2:7" ht="11.5" x14ac:dyDescent="0.25">
      <c r="B86" s="334"/>
      <c r="D86" s="340"/>
      <c r="E86" s="340"/>
      <c r="F86" s="426"/>
      <c r="G86" s="281"/>
    </row>
    <row r="87" spans="2:7" ht="11.5" x14ac:dyDescent="0.25">
      <c r="B87" s="565" t="s">
        <v>987</v>
      </c>
      <c r="C87" s="565"/>
      <c r="D87" s="565"/>
      <c r="E87" s="565"/>
      <c r="F87" s="300"/>
      <c r="G87" s="281"/>
    </row>
    <row r="88" spans="2:7" ht="11.5" x14ac:dyDescent="0.25">
      <c r="B88" s="341"/>
      <c r="D88" s="342"/>
      <c r="E88" s="342"/>
      <c r="F88" s="343"/>
      <c r="G88" s="281"/>
    </row>
    <row r="89" spans="2:7" ht="11.5" x14ac:dyDescent="0.25">
      <c r="B89" s="76" t="s">
        <v>988</v>
      </c>
      <c r="C89" s="70"/>
      <c r="D89" s="138">
        <v>2023</v>
      </c>
      <c r="E89" s="307" t="s">
        <v>979</v>
      </c>
      <c r="F89" s="70">
        <v>2022</v>
      </c>
    </row>
    <row r="90" spans="2:7" ht="52.5" customHeight="1" x14ac:dyDescent="0.25">
      <c r="B90" s="456" t="s">
        <v>989</v>
      </c>
      <c r="C90" s="418">
        <v>9</v>
      </c>
      <c r="D90" s="137">
        <v>0.3</v>
      </c>
      <c r="E90" s="368" t="s">
        <v>965</v>
      </c>
      <c r="F90" s="240" t="s">
        <v>981</v>
      </c>
    </row>
    <row r="91" spans="2:7" ht="11.5" x14ac:dyDescent="0.25">
      <c r="B91" s="334"/>
      <c r="C91" s="72"/>
      <c r="D91" s="72"/>
      <c r="E91" s="72"/>
      <c r="F91" s="300"/>
    </row>
    <row r="92" spans="2:7" ht="11.5" x14ac:dyDescent="0.25">
      <c r="B92" s="565" t="s">
        <v>990</v>
      </c>
      <c r="C92" s="565"/>
      <c r="D92" s="565"/>
      <c r="E92" s="565"/>
      <c r="F92" s="300"/>
      <c r="G92" s="281"/>
    </row>
    <row r="93" spans="2:7" s="340" customFormat="1" ht="11.5" x14ac:dyDescent="0.35"/>
    <row r="94" spans="2:7" ht="11.5" x14ac:dyDescent="0.25">
      <c r="B94" s="76" t="s">
        <v>991</v>
      </c>
      <c r="C94" s="70"/>
      <c r="D94" s="138">
        <v>2023</v>
      </c>
      <c r="E94" s="307" t="s">
        <v>979</v>
      </c>
      <c r="F94" s="70">
        <v>2022</v>
      </c>
    </row>
    <row r="95" spans="2:7" ht="53.65" customHeight="1" x14ac:dyDescent="0.25">
      <c r="B95" s="456" t="s">
        <v>992</v>
      </c>
      <c r="C95" s="418">
        <v>9</v>
      </c>
      <c r="D95" s="137">
        <v>0.12</v>
      </c>
      <c r="E95" s="368" t="s">
        <v>965</v>
      </c>
      <c r="F95" s="240" t="s">
        <v>981</v>
      </c>
    </row>
    <row r="97" spans="2:8" ht="14.25" customHeight="1" x14ac:dyDescent="0.25">
      <c r="B97" s="567" t="s">
        <v>833</v>
      </c>
      <c r="C97" s="567"/>
      <c r="D97" s="567"/>
      <c r="E97" s="567"/>
      <c r="F97" s="567"/>
      <c r="G97" s="285"/>
    </row>
    <row r="98" spans="2:8" ht="26.5" customHeight="1" x14ac:dyDescent="0.25">
      <c r="B98" s="571" t="s">
        <v>993</v>
      </c>
      <c r="C98" s="571"/>
      <c r="D98" s="571"/>
      <c r="E98" s="571"/>
      <c r="F98" s="571"/>
      <c r="G98" s="285"/>
    </row>
    <row r="99" spans="2:8" s="283" customFormat="1" ht="43.15" customHeight="1" x14ac:dyDescent="0.35">
      <c r="B99" s="566" t="s">
        <v>994</v>
      </c>
      <c r="C99" s="566"/>
      <c r="D99" s="566"/>
      <c r="E99" s="566"/>
      <c r="F99" s="566"/>
      <c r="G99" s="285"/>
      <c r="H99" s="285"/>
    </row>
    <row r="100" spans="2:8" ht="15.75" customHeight="1" x14ac:dyDescent="0.25">
      <c r="B100" s="568" t="s">
        <v>995</v>
      </c>
      <c r="C100" s="568"/>
      <c r="D100" s="568"/>
      <c r="E100" s="568"/>
      <c r="F100" s="568"/>
      <c r="G100" s="305"/>
      <c r="H100" s="283"/>
    </row>
    <row r="101" spans="2:8" ht="27" customHeight="1" x14ac:dyDescent="0.25">
      <c r="B101" s="566" t="s">
        <v>996</v>
      </c>
      <c r="C101" s="566"/>
      <c r="D101" s="566"/>
      <c r="E101" s="566"/>
      <c r="F101" s="566"/>
      <c r="G101" s="302"/>
      <c r="H101" s="283"/>
    </row>
    <row r="102" spans="2:8" ht="38.25" customHeight="1" x14ac:dyDescent="0.25">
      <c r="B102" s="568" t="s">
        <v>997</v>
      </c>
      <c r="C102" s="568"/>
      <c r="D102" s="568"/>
      <c r="E102" s="568"/>
      <c r="F102" s="568"/>
      <c r="G102" s="301"/>
      <c r="H102" s="285"/>
    </row>
    <row r="103" spans="2:8" ht="27.75" customHeight="1" x14ac:dyDescent="0.25">
      <c r="B103" s="568" t="s">
        <v>998</v>
      </c>
      <c r="C103" s="568"/>
      <c r="D103" s="568"/>
      <c r="E103" s="568"/>
      <c r="F103" s="568"/>
      <c r="G103" s="301"/>
      <c r="H103" s="285"/>
    </row>
    <row r="104" spans="2:8" ht="15" customHeight="1" x14ac:dyDescent="0.25">
      <c r="B104" s="566" t="s">
        <v>999</v>
      </c>
      <c r="C104" s="566"/>
      <c r="D104" s="566"/>
      <c r="E104" s="566"/>
      <c r="F104" s="566"/>
      <c r="G104" s="302"/>
      <c r="H104" s="284"/>
    </row>
    <row r="105" spans="2:8" ht="18.75" customHeight="1" x14ac:dyDescent="0.25">
      <c r="B105" s="566" t="s">
        <v>1000</v>
      </c>
      <c r="C105" s="566"/>
      <c r="D105" s="566"/>
      <c r="E105" s="566"/>
      <c r="F105" s="566"/>
      <c r="G105" s="302"/>
      <c r="H105" s="284"/>
    </row>
    <row r="106" spans="2:8" ht="28.5" customHeight="1" x14ac:dyDescent="0.25">
      <c r="B106" s="566" t="s">
        <v>1001</v>
      </c>
      <c r="C106" s="566"/>
      <c r="D106" s="566"/>
      <c r="E106" s="566"/>
      <c r="F106" s="566"/>
      <c r="G106" s="302"/>
      <c r="H106" s="283"/>
    </row>
    <row r="107" spans="2:8" ht="14.25" customHeight="1" x14ac:dyDescent="0.25">
      <c r="B107" s="282"/>
      <c r="C107" s="282"/>
      <c r="D107" s="570"/>
      <c r="E107" s="570"/>
      <c r="F107" s="570"/>
      <c r="G107" s="570"/>
      <c r="H107" s="283"/>
    </row>
    <row r="108" spans="2:8" ht="14.25" customHeight="1" x14ac:dyDescent="0.25">
      <c r="B108" s="282"/>
      <c r="C108" s="282"/>
      <c r="D108" s="570"/>
      <c r="E108" s="570"/>
      <c r="F108" s="570"/>
      <c r="G108" s="570"/>
      <c r="H108" s="283"/>
    </row>
    <row r="109" spans="2:8" ht="14.25" customHeight="1" x14ac:dyDescent="0.25">
      <c r="B109" s="282"/>
      <c r="C109" s="282"/>
      <c r="D109" s="569"/>
      <c r="E109" s="569"/>
      <c r="F109" s="569"/>
      <c r="G109" s="569"/>
    </row>
    <row r="110" spans="2:8" ht="14.25" customHeight="1" x14ac:dyDescent="0.25">
      <c r="D110" s="569"/>
      <c r="E110" s="569"/>
      <c r="F110" s="569"/>
      <c r="G110" s="569"/>
    </row>
    <row r="111" spans="2:8" ht="14.25" customHeight="1" x14ac:dyDescent="0.25">
      <c r="D111" s="569"/>
      <c r="E111" s="569"/>
      <c r="F111" s="569"/>
    </row>
  </sheetData>
  <mergeCells count="31">
    <mergeCell ref="C8:E8"/>
    <mergeCell ref="C9:E9"/>
    <mergeCell ref="B98:F98"/>
    <mergeCell ref="B11:F11"/>
    <mergeCell ref="B92:E92"/>
    <mergeCell ref="B87:E87"/>
    <mergeCell ref="B83:F83"/>
    <mergeCell ref="B29:G29"/>
    <mergeCell ref="B38:G38"/>
    <mergeCell ref="B63:G63"/>
    <mergeCell ref="B53:G53"/>
    <mergeCell ref="G14:G16"/>
    <mergeCell ref="G25:G27"/>
    <mergeCell ref="F67:G67"/>
    <mergeCell ref="F34:G34"/>
    <mergeCell ref="F33:G33"/>
    <mergeCell ref="D110:G110"/>
    <mergeCell ref="D111:F111"/>
    <mergeCell ref="D107:G107"/>
    <mergeCell ref="D108:G108"/>
    <mergeCell ref="D109:G109"/>
    <mergeCell ref="B82:E82"/>
    <mergeCell ref="B106:F106"/>
    <mergeCell ref="B97:F97"/>
    <mergeCell ref="B99:F99"/>
    <mergeCell ref="B100:F100"/>
    <mergeCell ref="B101:F101"/>
    <mergeCell ref="B102:F102"/>
    <mergeCell ref="B103:F103"/>
    <mergeCell ref="B104:F104"/>
    <mergeCell ref="B105:F105"/>
  </mergeCells>
  <phoneticPr fontId="7" type="noConversion"/>
  <hyperlinks>
    <hyperlink ref="C8:E8" r:id="rId1" display="Old Mutual Limited Sustainability Report" xr:uid="{036A6C70-523E-408A-98EB-0EC6CC5F1576}"/>
    <hyperlink ref="C9:E9" r:id="rId2" display="Old Mutual Limited Integrated Report " xr:uid="{F1808A8A-E359-4054-8913-13F56D50DC26}"/>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8D454-B3D4-4EB8-93C8-AE778FD05354}">
  <dimension ref="B6:J36"/>
  <sheetViews>
    <sheetView showGridLines="0" zoomScaleNormal="100" workbookViewId="0"/>
  </sheetViews>
  <sheetFormatPr defaultColWidth="8.7265625" defaultRowHeight="14.25" customHeight="1" x14ac:dyDescent="0.25"/>
  <cols>
    <col min="1" max="1" width="1.7265625" style="31" customWidth="1"/>
    <col min="2" max="2" width="46.26953125" style="31" customWidth="1"/>
    <col min="3" max="3" width="13.7265625" style="31" customWidth="1"/>
    <col min="4" max="4" width="36.54296875" style="31" customWidth="1"/>
    <col min="5" max="5" width="30.54296875" style="31" customWidth="1"/>
    <col min="6" max="6" width="97.7265625" style="31" customWidth="1"/>
    <col min="7" max="7" width="19.26953125" style="31" customWidth="1"/>
    <col min="8" max="8" width="15.54296875" style="31" customWidth="1"/>
    <col min="9" max="9" width="18.7265625" style="31" bestFit="1" customWidth="1"/>
    <col min="10" max="10" width="16.7265625" style="31" customWidth="1"/>
    <col min="11" max="11" width="13.7265625" style="31" customWidth="1"/>
    <col min="12" max="16384" width="8.7265625" style="31"/>
  </cols>
  <sheetData>
    <row r="6" spans="2:10" ht="11.5" x14ac:dyDescent="0.25">
      <c r="G6" s="29"/>
    </row>
    <row r="7" spans="2:10" ht="11.5" x14ac:dyDescent="0.25">
      <c r="B7" s="281" t="s">
        <v>850</v>
      </c>
      <c r="G7" s="29"/>
    </row>
    <row r="8" spans="2:10" ht="12.5" x14ac:dyDescent="0.3">
      <c r="B8" s="391" t="s">
        <v>851</v>
      </c>
      <c r="C8" s="560" t="s">
        <v>30</v>
      </c>
      <c r="D8" s="560"/>
      <c r="E8" s="560"/>
      <c r="F8" s="399"/>
      <c r="G8" s="399"/>
    </row>
    <row r="9" spans="2:10" ht="12.5" x14ac:dyDescent="0.3">
      <c r="B9" s="472" t="s">
        <v>1002</v>
      </c>
      <c r="C9" s="581" t="s">
        <v>36</v>
      </c>
      <c r="D9" s="581"/>
      <c r="E9" s="581"/>
      <c r="F9" s="473"/>
      <c r="G9" s="399"/>
      <c r="I9" s="178"/>
      <c r="J9" s="179"/>
    </row>
    <row r="10" spans="2:10" s="474" customFormat="1" ht="12.5" x14ac:dyDescent="0.3">
      <c r="B10" s="475"/>
      <c r="C10" s="476"/>
      <c r="D10" s="477"/>
      <c r="E10" s="477"/>
      <c r="F10" s="477"/>
      <c r="G10" s="478"/>
      <c r="I10" s="477"/>
      <c r="J10" s="479"/>
    </row>
    <row r="11" spans="2:10" ht="11.5" x14ac:dyDescent="0.25">
      <c r="B11" s="565" t="s">
        <v>951</v>
      </c>
      <c r="C11" s="565"/>
      <c r="D11" s="565"/>
      <c r="E11" s="565"/>
      <c r="F11" s="565"/>
      <c r="G11" s="299"/>
      <c r="H11" s="177"/>
      <c r="I11" s="177"/>
      <c r="J11" s="179"/>
    </row>
    <row r="12" spans="2:10" ht="11.5" x14ac:dyDescent="0.25">
      <c r="B12" s="161"/>
      <c r="C12" s="281"/>
      <c r="D12" s="161"/>
      <c r="E12" s="161"/>
      <c r="F12" s="161"/>
      <c r="G12" s="281"/>
      <c r="H12" s="177"/>
      <c r="I12" s="177"/>
      <c r="J12" s="179"/>
    </row>
    <row r="13" spans="2:10" ht="11.5" x14ac:dyDescent="0.25">
      <c r="B13" s="70" t="s">
        <v>951</v>
      </c>
      <c r="C13" s="70"/>
      <c r="D13" s="70">
        <v>2023</v>
      </c>
      <c r="E13" s="307" t="s">
        <v>854</v>
      </c>
      <c r="F13" s="70">
        <v>2022</v>
      </c>
      <c r="G13" s="307" t="s">
        <v>855</v>
      </c>
    </row>
    <row r="14" spans="2:10" ht="23" x14ac:dyDescent="0.25">
      <c r="B14" s="103" t="s">
        <v>952</v>
      </c>
      <c r="C14" s="298"/>
      <c r="D14" s="169">
        <v>193325</v>
      </c>
      <c r="E14" s="416" t="s">
        <v>953</v>
      </c>
      <c r="F14" s="165">
        <v>185845</v>
      </c>
      <c r="G14" s="410" t="s">
        <v>954</v>
      </c>
    </row>
    <row r="15" spans="2:10" ht="11.5" x14ac:dyDescent="0.25">
      <c r="B15" s="100" t="s">
        <v>955</v>
      </c>
      <c r="C15" s="299"/>
      <c r="D15" s="167">
        <v>2418195</v>
      </c>
      <c r="E15" s="349" t="s">
        <v>953</v>
      </c>
      <c r="F15" s="168">
        <v>2308004</v>
      </c>
      <c r="G15" s="410" t="s">
        <v>954</v>
      </c>
    </row>
    <row r="16" spans="2:10" ht="11.5" x14ac:dyDescent="0.25">
      <c r="B16" s="151" t="s">
        <v>956</v>
      </c>
      <c r="C16" s="281"/>
      <c r="D16" s="170">
        <v>12.508444329496999</v>
      </c>
      <c r="E16" s="349" t="s">
        <v>953</v>
      </c>
      <c r="F16" s="166">
        <v>12.418972799913901</v>
      </c>
      <c r="G16" s="410" t="s">
        <v>954</v>
      </c>
    </row>
    <row r="17" spans="2:10" ht="23" x14ac:dyDescent="0.25">
      <c r="B17" s="103" t="s">
        <v>957</v>
      </c>
      <c r="C17" s="297"/>
      <c r="D17" s="169">
        <v>205304</v>
      </c>
      <c r="E17" s="349" t="s">
        <v>953</v>
      </c>
      <c r="F17" s="165">
        <v>192144</v>
      </c>
      <c r="G17" s="410" t="s">
        <v>954</v>
      </c>
    </row>
    <row r="18" spans="2:10" ht="11.5" x14ac:dyDescent="0.25">
      <c r="B18" s="100" t="s">
        <v>958</v>
      </c>
      <c r="C18" s="297"/>
      <c r="D18" s="167">
        <v>4187732</v>
      </c>
      <c r="E18" s="349" t="s">
        <v>953</v>
      </c>
      <c r="F18" s="168">
        <v>3677286</v>
      </c>
      <c r="G18" s="410" t="s">
        <v>954</v>
      </c>
    </row>
    <row r="19" spans="2:10" ht="11.5" x14ac:dyDescent="0.25">
      <c r="B19" s="151" t="s">
        <v>959</v>
      </c>
      <c r="C19" s="298"/>
      <c r="D19" s="172">
        <v>20.3977126602502</v>
      </c>
      <c r="E19" s="349" t="s">
        <v>953</v>
      </c>
      <c r="F19" s="171">
        <v>19.138177616787399</v>
      </c>
      <c r="G19" s="410" t="s">
        <v>954</v>
      </c>
    </row>
    <row r="20" spans="2:10" ht="11.5" x14ac:dyDescent="0.25">
      <c r="B20" s="334"/>
      <c r="C20" s="281"/>
      <c r="D20" s="334"/>
      <c r="E20" s="480"/>
      <c r="F20" s="481"/>
      <c r="G20" s="410"/>
    </row>
    <row r="21" spans="2:10" ht="11.5" x14ac:dyDescent="0.25">
      <c r="B21" s="565" t="s">
        <v>1003</v>
      </c>
      <c r="C21" s="565"/>
      <c r="D21" s="565"/>
      <c r="E21" s="565"/>
      <c r="F21" s="565"/>
      <c r="G21" s="565"/>
      <c r="H21" s="177"/>
      <c r="I21" s="177"/>
      <c r="J21" s="179"/>
    </row>
    <row r="22" spans="2:10" ht="14.25" customHeight="1" x14ac:dyDescent="0.35">
      <c r="B22"/>
      <c r="C22" s="282"/>
      <c r="D22" s="569"/>
      <c r="E22" s="569"/>
      <c r="F22" s="569"/>
      <c r="G22" s="569"/>
    </row>
    <row r="23" spans="2:10" ht="14.25" customHeight="1" x14ac:dyDescent="0.25">
      <c r="B23" s="70" t="s">
        <v>1004</v>
      </c>
      <c r="C23" s="70"/>
      <c r="D23" s="70">
        <v>2023</v>
      </c>
      <c r="E23" s="307" t="s">
        <v>854</v>
      </c>
      <c r="F23" s="70">
        <v>2022</v>
      </c>
      <c r="G23" s="307" t="s">
        <v>855</v>
      </c>
    </row>
    <row r="24" spans="2:10" ht="14.25" customHeight="1" x14ac:dyDescent="0.25">
      <c r="E24" s="578" t="s">
        <v>1005</v>
      </c>
      <c r="G24" s="578" t="s">
        <v>1006</v>
      </c>
    </row>
    <row r="25" spans="2:10" ht="14.25" customHeight="1" x14ac:dyDescent="0.25">
      <c r="E25" s="579"/>
      <c r="G25" s="579"/>
    </row>
    <row r="26" spans="2:10" ht="14.25" customHeight="1" x14ac:dyDescent="0.25">
      <c r="E26" s="579"/>
      <c r="G26" s="579"/>
    </row>
    <row r="27" spans="2:10" ht="14.25" customHeight="1" x14ac:dyDescent="0.25">
      <c r="E27" s="579"/>
      <c r="G27" s="579"/>
    </row>
    <row r="28" spans="2:10" ht="14.25" customHeight="1" x14ac:dyDescent="0.25">
      <c r="E28" s="579"/>
      <c r="G28" s="579"/>
    </row>
    <row r="29" spans="2:10" ht="14.25" customHeight="1" x14ac:dyDescent="0.25">
      <c r="E29" s="579"/>
      <c r="G29" s="579"/>
    </row>
    <row r="30" spans="2:10" ht="14.25" customHeight="1" x14ac:dyDescent="0.25">
      <c r="E30" s="579"/>
      <c r="G30" s="579"/>
    </row>
    <row r="31" spans="2:10" ht="14.25" customHeight="1" x14ac:dyDescent="0.25">
      <c r="E31" s="579"/>
      <c r="G31" s="579"/>
    </row>
    <row r="32" spans="2:10" ht="14.25" customHeight="1" x14ac:dyDescent="0.25">
      <c r="E32" s="579"/>
      <c r="G32" s="579"/>
    </row>
    <row r="33" spans="5:7" ht="14.25" customHeight="1" x14ac:dyDescent="0.25">
      <c r="E33" s="579"/>
      <c r="G33" s="579"/>
    </row>
    <row r="34" spans="5:7" ht="14.25" customHeight="1" x14ac:dyDescent="0.25">
      <c r="E34" s="579"/>
      <c r="G34" s="579"/>
    </row>
    <row r="35" spans="5:7" ht="14.25" customHeight="1" x14ac:dyDescent="0.25">
      <c r="E35" s="579"/>
      <c r="G35" s="579"/>
    </row>
    <row r="36" spans="5:7" ht="30.75" customHeight="1" x14ac:dyDescent="0.25">
      <c r="E36" s="580"/>
      <c r="G36" s="580"/>
    </row>
  </sheetData>
  <mergeCells count="7">
    <mergeCell ref="E24:E36"/>
    <mergeCell ref="G24:G36"/>
    <mergeCell ref="C8:E8"/>
    <mergeCell ref="D22:G22"/>
    <mergeCell ref="B11:F11"/>
    <mergeCell ref="B21:G21"/>
    <mergeCell ref="C9:E9"/>
  </mergeCells>
  <phoneticPr fontId="7" type="noConversion"/>
  <hyperlinks>
    <hyperlink ref="C8:E8" r:id="rId1" display="Old Mutual Limited Sustainability Report" xr:uid="{AA913FF5-6DFF-4299-91AB-5869D5F3174B}"/>
    <hyperlink ref="C9" r:id="rId2" xr:uid="{B721DE9B-CC6A-4530-944B-A12C75E3FAE6}"/>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1A2395D4AF0241A93A49DE95B472CC" ma:contentTypeVersion="14" ma:contentTypeDescription="Create a new document." ma:contentTypeScope="" ma:versionID="4d2465b1c9d93bb632da44e74003e2f8">
  <xsd:schema xmlns:xsd="http://www.w3.org/2001/XMLSchema" xmlns:xs="http://www.w3.org/2001/XMLSchema" xmlns:p="http://schemas.microsoft.com/office/2006/metadata/properties" xmlns:ns2="d4f66d9b-6944-405e-8b83-90b9047db356" xmlns:ns3="ceca7690-df36-4423-b18e-b83c27957ec5" targetNamespace="http://schemas.microsoft.com/office/2006/metadata/properties" ma:root="true" ma:fieldsID="df644859ae679fa81088ea5ad9008b7d" ns2:_="" ns3:_="">
    <xsd:import namespace="d4f66d9b-6944-405e-8b83-90b9047db356"/>
    <xsd:import namespace="ceca7690-df36-4423-b18e-b83c27957e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f66d9b-6944-405e-8b83-90b9047db3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65548fe-7e2f-4574-bbf1-ecb034c8aaa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ca7690-df36-4423-b18e-b83c27957ec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e5e42cb-5e42-4428-b00e-1f292cc9f19f}" ma:internalName="TaxCatchAll" ma:showField="CatchAllData" ma:web="ceca7690-df36-4423-b18e-b83c27957e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f66d9b-6944-405e-8b83-90b9047db356">
      <Terms xmlns="http://schemas.microsoft.com/office/infopath/2007/PartnerControls"/>
    </lcf76f155ced4ddcb4097134ff3c332f>
    <TaxCatchAll xmlns="ceca7690-df36-4423-b18e-b83c27957ec5" xsi:nil="true"/>
    <SharedWithUsers xmlns="ceca7690-df36-4423-b18e-b83c27957ec5">
      <UserInfo>
        <DisplayName>Ntuthu Gcolo</DisplayName>
        <AccountId>85</AccountId>
        <AccountType/>
      </UserInfo>
      <UserInfo>
        <DisplayName>Shakira Nursoo</DisplayName>
        <AccountId>39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7E88B-20C7-4DAE-924F-D6292CCC1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f66d9b-6944-405e-8b83-90b9047db356"/>
    <ds:schemaRef ds:uri="ceca7690-df36-4423-b18e-b83c27957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CB47B9-7469-4FF0-8E63-A687FDE2AABA}">
  <ds:schemaRefs>
    <ds:schemaRef ds:uri="http://schemas.microsoft.com/office/2006/metadata/properties"/>
    <ds:schemaRef ds:uri="http://schemas.microsoft.com/office/infopath/2007/PartnerControls"/>
    <ds:schemaRef ds:uri="d4f66d9b-6944-405e-8b83-90b9047db356"/>
    <ds:schemaRef ds:uri="ceca7690-df36-4423-b18e-b83c27957ec5"/>
  </ds:schemaRefs>
</ds:datastoreItem>
</file>

<file path=customXml/itemProps3.xml><?xml version="1.0" encoding="utf-8"?>
<ds:datastoreItem xmlns:ds="http://schemas.openxmlformats.org/officeDocument/2006/customXml" ds:itemID="{218A95BB-5912-4F1A-80BC-BF40AB886E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Home Page</vt:lpstr>
      <vt:lpstr>GRI</vt:lpstr>
      <vt:lpstr>SASB</vt:lpstr>
      <vt:lpstr>TCFD</vt:lpstr>
      <vt:lpstr>JSE</vt:lpstr>
      <vt:lpstr>GHG emissions</vt:lpstr>
      <vt:lpstr>Responsible investment</vt:lpstr>
      <vt:lpstr>Human capital</vt:lpstr>
      <vt:lpstr>Remuneration</vt:lpstr>
      <vt:lpstr>Governance</vt:lpstr>
      <vt:lpstr>Ethics</vt:lpstr>
      <vt:lpstr>Compliance</vt:lpstr>
      <vt:lpstr>Data security and privacy</vt:lpstr>
      <vt:lpstr>Customers</vt:lpstr>
      <vt:lpstr>Intermediaries</vt:lpstr>
      <vt:lpstr>Communities</vt:lpstr>
      <vt:lpstr>Procurement</vt:lpstr>
      <vt:lpstr>Tax transparency</vt:lpstr>
      <vt:lpstr>Associations</vt:lpstr>
      <vt:lpstr>Policies</vt:lpstr>
    </vt:vector>
  </TitlesOfParts>
  <Manager/>
  <Company>Old Mutual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Mmabo Mkhabela</dc:creator>
  <cp:keywords/>
  <dc:description/>
  <cp:lastModifiedBy>Kathleen Ebersohn-Khuvutlu</cp:lastModifiedBy>
  <cp:revision/>
  <dcterms:created xsi:type="dcterms:W3CDTF">2023-08-02T12:44:01Z</dcterms:created>
  <dcterms:modified xsi:type="dcterms:W3CDTF">2024-10-29T08:42:05Z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0x010100191A2395D4AF0241A93A49DE95B472CC</vt:lpwstr>
  </property>
  <property fmtid="{D5CDD505-2E9C-101B-9397-08002B2CF9AE}" pid="3" name="MediaServiceImageTags">
    <vt:lpwstr/>
  </property>
</Properties>
</file>